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nordnorge.sharepoint.com/Felles/09_Innsikt/Eksterne rapporter og analyser/Innovasjon Norge/Analyser/"/>
    </mc:Choice>
  </mc:AlternateContent>
  <xr:revisionPtr revIDLastSave="40" documentId="8_{13AE6C9C-9543-4C47-A747-F4AFA8F3E52D}" xr6:coauthVersionLast="47" xr6:coauthVersionMax="47" xr10:uidLastSave="{6C3C7D5C-9EAA-4468-A78B-96AE1A10D484}"/>
  <bookViews>
    <workbookView xWindow="-110" yWindow="-110" windowWidth="19420" windowHeight="10420" firstSheet="4" activeTab="7" xr2:uid="{90B5B6AF-9863-424E-98B1-7EC99AC74CF6}"/>
  </bookViews>
  <sheets>
    <sheet name="Oversikt" sheetId="5" r:id="rId1"/>
    <sheet name="Metode" sheetId="7" r:id="rId2"/>
    <sheet name="Definisjon av hovedbransje" sheetId="6" r:id="rId3"/>
    <sheet name="Antall foretak" sheetId="10" r:id="rId4"/>
    <sheet name="Verdiskaping_bransjer" sheetId="1" r:id="rId5"/>
    <sheet name="Verdiskaping_landsdel" sheetId="3" r:id="rId6"/>
    <sheet name="Verdiskaping_fylke" sheetId="2" r:id="rId7"/>
    <sheet name="Verdiskaping_kommune"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9" l="1"/>
  <c r="I6" i="9"/>
  <c r="H4" i="9"/>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G4" i="9"/>
  <c r="G6" i="9"/>
  <c r="H6" i="9" s="1"/>
  <c r="G7" i="9"/>
  <c r="G8" i="9"/>
  <c r="G222" i="9"/>
  <c r="G223" i="9"/>
  <c r="G224" i="9"/>
  <c r="G225" i="9"/>
  <c r="D20" i="2" l="1"/>
  <c r="D8" i="2"/>
  <c r="D9" i="2"/>
  <c r="D10" i="2"/>
  <c r="D11" i="2"/>
  <c r="D12" i="2"/>
  <c r="D13" i="2"/>
  <c r="D14" i="2"/>
  <c r="D15" i="2"/>
  <c r="D16" i="2"/>
  <c r="D17" i="2"/>
  <c r="D18" i="2"/>
  <c r="D7" i="2"/>
  <c r="H8" i="1"/>
  <c r="D25" i="10" l="1"/>
  <c r="F8" i="10" l="1"/>
  <c r="G383" i="9"/>
  <c r="F379" i="9"/>
  <c r="E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G351" i="9"/>
  <c r="G350" i="9"/>
  <c r="G349" i="9"/>
  <c r="G348" i="9"/>
  <c r="G347" i="9"/>
  <c r="G346" i="9"/>
  <c r="G345" i="9"/>
  <c r="G344" i="9"/>
  <c r="G343" i="9"/>
  <c r="G342" i="9"/>
  <c r="G341" i="9"/>
  <c r="G340" i="9"/>
  <c r="G339" i="9"/>
  <c r="G338" i="9"/>
  <c r="G337" i="9"/>
  <c r="G336" i="9"/>
  <c r="G335" i="9"/>
  <c r="G334" i="9"/>
  <c r="G333" i="9"/>
  <c r="G332" i="9"/>
  <c r="G331" i="9"/>
  <c r="G330" i="9"/>
  <c r="G329" i="9"/>
  <c r="G328" i="9"/>
  <c r="F326" i="9"/>
  <c r="E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F278" i="9"/>
  <c r="E278" i="9"/>
  <c r="G277" i="9"/>
  <c r="G276" i="9"/>
  <c r="G275" i="9"/>
  <c r="G274" i="9"/>
  <c r="G273" i="9"/>
  <c r="G272" i="9"/>
  <c r="G271" i="9"/>
  <c r="G270" i="9"/>
  <c r="G269" i="9"/>
  <c r="G268" i="9"/>
  <c r="G267" i="9"/>
  <c r="G266" i="9"/>
  <c r="G265" i="9"/>
  <c r="G264" i="9"/>
  <c r="G263" i="9"/>
  <c r="G262" i="9"/>
  <c r="G261" i="9"/>
  <c r="G260" i="9"/>
  <c r="G259" i="9"/>
  <c r="G258" i="9"/>
  <c r="G257" i="9"/>
  <c r="G256" i="9"/>
  <c r="G255" i="9"/>
  <c r="F253" i="9"/>
  <c r="E253" i="9"/>
  <c r="G252" i="9"/>
  <c r="G251" i="9"/>
  <c r="G250" i="9"/>
  <c r="G249" i="9"/>
  <c r="G248" i="9"/>
  <c r="G247" i="9"/>
  <c r="G246" i="9"/>
  <c r="G245" i="9"/>
  <c r="G244" i="9"/>
  <c r="G243" i="9"/>
  <c r="G241" i="9"/>
  <c r="G240" i="9"/>
  <c r="G239" i="9"/>
  <c r="G238" i="9"/>
  <c r="G237" i="9"/>
  <c r="G236" i="9"/>
  <c r="G235" i="9"/>
  <c r="G234" i="9"/>
  <c r="G233" i="9"/>
  <c r="G232" i="9"/>
  <c r="G231" i="9"/>
  <c r="G230" i="9"/>
  <c r="G229" i="9"/>
  <c r="G228" i="9"/>
  <c r="F226" i="9"/>
  <c r="E226" i="9"/>
  <c r="G220" i="9"/>
  <c r="G219" i="9"/>
  <c r="G218" i="9"/>
  <c r="G217" i="9"/>
  <c r="G216" i="9"/>
  <c r="G215" i="9"/>
  <c r="G214" i="9"/>
  <c r="G213" i="9"/>
  <c r="G212" i="9"/>
  <c r="G211" i="9"/>
  <c r="G210" i="9"/>
  <c r="G209" i="9"/>
  <c r="G208" i="9"/>
  <c r="G207" i="9"/>
  <c r="G206" i="9"/>
  <c r="G205" i="9"/>
  <c r="G204" i="9"/>
  <c r="G203" i="9"/>
  <c r="F201" i="9"/>
  <c r="E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F156" i="9"/>
  <c r="E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F128" i="9"/>
  <c r="E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F88" i="9"/>
  <c r="E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F45" i="9"/>
  <c r="E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D19" i="2"/>
  <c r="D21" i="2" s="1"/>
  <c r="C19" i="2"/>
  <c r="C21" i="2" s="1"/>
  <c r="B19" i="2"/>
  <c r="B21" i="2" s="1"/>
  <c r="D18" i="3"/>
  <c r="D19" i="3"/>
  <c r="D20" i="3"/>
  <c r="D21" i="3"/>
  <c r="D22" i="3"/>
  <c r="D23" i="3"/>
  <c r="D24" i="3"/>
  <c r="B25" i="3"/>
  <c r="C25" i="3"/>
  <c r="D25" i="3"/>
  <c r="D26" i="3"/>
  <c r="D13" i="3"/>
  <c r="C12" i="3"/>
  <c r="C14" i="3" s="1"/>
  <c r="B12" i="3"/>
  <c r="B14" i="3" s="1"/>
  <c r="D11" i="3"/>
  <c r="D10" i="3"/>
  <c r="D9" i="3"/>
  <c r="D8" i="3"/>
  <c r="D7" i="3"/>
  <c r="D6" i="3"/>
  <c r="D5" i="3"/>
  <c r="G8" i="1"/>
  <c r="G88" i="9" l="1"/>
  <c r="G379" i="9"/>
  <c r="G381" i="9" s="1"/>
  <c r="G326" i="9"/>
  <c r="G278" i="9"/>
  <c r="G253" i="9"/>
  <c r="G226" i="9"/>
  <c r="G201" i="9"/>
  <c r="E385" i="9"/>
  <c r="G156" i="9"/>
  <c r="G128" i="9"/>
  <c r="F385" i="9"/>
  <c r="G45" i="9"/>
  <c r="D12" i="3"/>
  <c r="D14" i="3" s="1"/>
  <c r="G385" i="9" l="1"/>
  <c r="F25" i="10"/>
  <c r="E25" i="10"/>
  <c r="C25" i="10"/>
  <c r="B25" i="10"/>
  <c r="G24" i="10"/>
  <c r="G23" i="10"/>
  <c r="G22" i="10"/>
  <c r="G21" i="10"/>
  <c r="G20" i="10"/>
  <c r="G19" i="10"/>
  <c r="G18" i="10"/>
  <c r="G17" i="10"/>
  <c r="G16" i="10"/>
  <c r="G15" i="10"/>
  <c r="G14" i="10"/>
  <c r="G13" i="10"/>
  <c r="G12" i="10"/>
  <c r="J379" i="9"/>
  <c r="K88" i="9"/>
  <c r="J88" i="9"/>
  <c r="L6" i="9"/>
  <c r="K45" i="9"/>
  <c r="J45" i="9"/>
  <c r="G25" i="10" l="1"/>
  <c r="L383" i="9"/>
  <c r="L381" i="9"/>
  <c r="L329" i="9"/>
  <c r="L330" i="9"/>
  <c r="L331" i="9"/>
  <c r="L332" i="9"/>
  <c r="L333" i="9"/>
  <c r="L334" i="9"/>
  <c r="L335" i="9"/>
  <c r="L336" i="9"/>
  <c r="L337" i="9"/>
  <c r="L338" i="9"/>
  <c r="L339" i="9"/>
  <c r="L340" i="9"/>
  <c r="L341" i="9"/>
  <c r="L342" i="9"/>
  <c r="L343" i="9"/>
  <c r="L344" i="9"/>
  <c r="L345" i="9"/>
  <c r="L346" i="9"/>
  <c r="L347" i="9"/>
  <c r="L348" i="9"/>
  <c r="L349" i="9"/>
  <c r="L350" i="9"/>
  <c r="L351" i="9"/>
  <c r="L352" i="9"/>
  <c r="L353" i="9"/>
  <c r="L354" i="9"/>
  <c r="L355" i="9"/>
  <c r="L356" i="9"/>
  <c r="L357" i="9"/>
  <c r="L358" i="9"/>
  <c r="L359" i="9"/>
  <c r="L360" i="9"/>
  <c r="L361" i="9"/>
  <c r="L362" i="9"/>
  <c r="L363" i="9"/>
  <c r="L364" i="9"/>
  <c r="L365" i="9"/>
  <c r="L366" i="9"/>
  <c r="L367" i="9"/>
  <c r="L368" i="9"/>
  <c r="L369" i="9"/>
  <c r="L370" i="9"/>
  <c r="L371" i="9"/>
  <c r="L372" i="9"/>
  <c r="L373" i="9"/>
  <c r="L374" i="9"/>
  <c r="L375" i="9"/>
  <c r="L376" i="9"/>
  <c r="L377" i="9"/>
  <c r="L378" i="9"/>
  <c r="L328"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306" i="9"/>
  <c r="L307" i="9"/>
  <c r="L308" i="9"/>
  <c r="L309" i="9"/>
  <c r="L310" i="9"/>
  <c r="L311" i="9"/>
  <c r="L312" i="9"/>
  <c r="L313" i="9"/>
  <c r="L314" i="9"/>
  <c r="L315" i="9"/>
  <c r="L316" i="9"/>
  <c r="L317" i="9"/>
  <c r="L318" i="9"/>
  <c r="L319" i="9"/>
  <c r="L320" i="9"/>
  <c r="L321" i="9"/>
  <c r="L322" i="9"/>
  <c r="L323" i="9"/>
  <c r="L324" i="9"/>
  <c r="L325" i="9"/>
  <c r="L280" i="9"/>
  <c r="L256" i="9"/>
  <c r="L257" i="9"/>
  <c r="L258" i="9"/>
  <c r="L259" i="9"/>
  <c r="L260" i="9"/>
  <c r="L261" i="9"/>
  <c r="L262" i="9"/>
  <c r="L263" i="9"/>
  <c r="L264" i="9"/>
  <c r="L265" i="9"/>
  <c r="L266" i="9"/>
  <c r="L267" i="9"/>
  <c r="L268" i="9"/>
  <c r="L269" i="9"/>
  <c r="L270" i="9"/>
  <c r="L271" i="9"/>
  <c r="L272" i="9"/>
  <c r="L273" i="9"/>
  <c r="L274" i="9"/>
  <c r="L275" i="9"/>
  <c r="L276" i="9"/>
  <c r="L277" i="9"/>
  <c r="L255" i="9"/>
  <c r="L229" i="9"/>
  <c r="L230" i="9"/>
  <c r="L231" i="9"/>
  <c r="L232" i="9"/>
  <c r="L233" i="9"/>
  <c r="L234" i="9"/>
  <c r="L235" i="9"/>
  <c r="L236" i="9"/>
  <c r="L237" i="9"/>
  <c r="L238" i="9"/>
  <c r="L239" i="9"/>
  <c r="L240" i="9"/>
  <c r="L241" i="9"/>
  <c r="L243" i="9"/>
  <c r="L244" i="9"/>
  <c r="L245" i="9"/>
  <c r="L246" i="9"/>
  <c r="L247" i="9"/>
  <c r="L248" i="9"/>
  <c r="L249" i="9"/>
  <c r="L250" i="9"/>
  <c r="L251" i="9"/>
  <c r="L252" i="9"/>
  <c r="L228" i="9"/>
  <c r="L204" i="9"/>
  <c r="L205" i="9"/>
  <c r="L206" i="9"/>
  <c r="L207" i="9"/>
  <c r="L208" i="9"/>
  <c r="L209" i="9"/>
  <c r="L210" i="9"/>
  <c r="L211" i="9"/>
  <c r="L212" i="9"/>
  <c r="L213" i="9"/>
  <c r="L214" i="9"/>
  <c r="L215" i="9"/>
  <c r="L216" i="9"/>
  <c r="L217" i="9"/>
  <c r="L218" i="9"/>
  <c r="L219" i="9"/>
  <c r="L220" i="9"/>
  <c r="L221" i="9"/>
  <c r="L222" i="9"/>
  <c r="L223" i="9"/>
  <c r="L224" i="9"/>
  <c r="L225" i="9"/>
  <c r="L203"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158"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3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90"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47"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F41" i="10"/>
  <c r="B41" i="10"/>
  <c r="C41" i="10"/>
  <c r="D41" i="10"/>
  <c r="E41" i="10"/>
  <c r="G29" i="10"/>
  <c r="G30" i="10"/>
  <c r="G31" i="10"/>
  <c r="G32" i="10"/>
  <c r="G33" i="10"/>
  <c r="G34" i="10"/>
  <c r="G35" i="10"/>
  <c r="G36" i="10"/>
  <c r="G37" i="10"/>
  <c r="G38" i="10"/>
  <c r="G39" i="10"/>
  <c r="G40" i="10"/>
  <c r="E8" i="10"/>
  <c r="L45" i="9" l="1"/>
  <c r="K379" i="9"/>
  <c r="L379" i="9"/>
  <c r="K326" i="9"/>
  <c r="J326" i="9"/>
  <c r="L326" i="9"/>
  <c r="K278" i="9"/>
  <c r="J278" i="9"/>
  <c r="L278" i="9"/>
  <c r="K253" i="9"/>
  <c r="J253" i="9"/>
  <c r="L253" i="9"/>
  <c r="K226" i="9"/>
  <c r="J226" i="9"/>
  <c r="L226" i="9"/>
  <c r="K201" i="9"/>
  <c r="J201" i="9"/>
  <c r="L201" i="9"/>
  <c r="K156" i="9"/>
  <c r="J156" i="9"/>
  <c r="L156" i="9"/>
  <c r="K128" i="9"/>
  <c r="J128" i="9"/>
  <c r="L128" i="9"/>
  <c r="L88" i="9"/>
  <c r="C37" i="2"/>
  <c r="C39" i="2" s="1"/>
  <c r="B37" i="2"/>
  <c r="B39" i="2" s="1"/>
  <c r="C27" i="3"/>
  <c r="B27" i="3"/>
  <c r="G28" i="10"/>
  <c r="G41" i="10" s="1"/>
  <c r="P383" i="9"/>
  <c r="P381" i="9"/>
  <c r="P329" i="9"/>
  <c r="P330" i="9"/>
  <c r="P331" i="9"/>
  <c r="P332" i="9"/>
  <c r="P333" i="9"/>
  <c r="P334" i="9"/>
  <c r="P335" i="9"/>
  <c r="P336" i="9"/>
  <c r="P337" i="9"/>
  <c r="P338" i="9"/>
  <c r="P339" i="9"/>
  <c r="P340" i="9"/>
  <c r="P341" i="9"/>
  <c r="P342" i="9"/>
  <c r="P343" i="9"/>
  <c r="P344" i="9"/>
  <c r="P345" i="9"/>
  <c r="P346" i="9"/>
  <c r="P347" i="9"/>
  <c r="P348" i="9"/>
  <c r="P349" i="9"/>
  <c r="P350" i="9"/>
  <c r="P351" i="9"/>
  <c r="P352" i="9"/>
  <c r="P353" i="9"/>
  <c r="P354" i="9"/>
  <c r="P355" i="9"/>
  <c r="P356" i="9"/>
  <c r="P357" i="9"/>
  <c r="P358" i="9"/>
  <c r="P359" i="9"/>
  <c r="P360" i="9"/>
  <c r="P361" i="9"/>
  <c r="P362" i="9"/>
  <c r="P363" i="9"/>
  <c r="P364" i="9"/>
  <c r="P365" i="9"/>
  <c r="P366" i="9"/>
  <c r="P367" i="9"/>
  <c r="P368" i="9"/>
  <c r="P369" i="9"/>
  <c r="P370" i="9"/>
  <c r="P371" i="9"/>
  <c r="P372" i="9"/>
  <c r="P373" i="9"/>
  <c r="P374" i="9"/>
  <c r="P375" i="9"/>
  <c r="P376" i="9"/>
  <c r="P377" i="9"/>
  <c r="P378" i="9"/>
  <c r="P328" i="9"/>
  <c r="P281" i="9"/>
  <c r="P282" i="9"/>
  <c r="P283" i="9"/>
  <c r="P284" i="9"/>
  <c r="P285" i="9"/>
  <c r="P286" i="9"/>
  <c r="P287" i="9"/>
  <c r="P288" i="9"/>
  <c r="P289" i="9"/>
  <c r="P290" i="9"/>
  <c r="P291" i="9"/>
  <c r="P292" i="9"/>
  <c r="P293" i="9"/>
  <c r="P294" i="9"/>
  <c r="P295" i="9"/>
  <c r="P296" i="9"/>
  <c r="P297" i="9"/>
  <c r="P298" i="9"/>
  <c r="P299" i="9"/>
  <c r="P300" i="9"/>
  <c r="P301" i="9"/>
  <c r="P302" i="9"/>
  <c r="P303" i="9"/>
  <c r="P304" i="9"/>
  <c r="P305" i="9"/>
  <c r="P306" i="9"/>
  <c r="P307" i="9"/>
  <c r="P308" i="9"/>
  <c r="P309" i="9"/>
  <c r="P310" i="9"/>
  <c r="P311" i="9"/>
  <c r="P312" i="9"/>
  <c r="P313" i="9"/>
  <c r="P314" i="9"/>
  <c r="P315" i="9"/>
  <c r="P316" i="9"/>
  <c r="P317" i="9"/>
  <c r="P318" i="9"/>
  <c r="P319" i="9"/>
  <c r="P320" i="9"/>
  <c r="P321" i="9"/>
  <c r="P322" i="9"/>
  <c r="P323" i="9"/>
  <c r="P324" i="9"/>
  <c r="P325" i="9"/>
  <c r="P280" i="9"/>
  <c r="P256" i="9"/>
  <c r="P257" i="9"/>
  <c r="P258" i="9"/>
  <c r="P259" i="9"/>
  <c r="P260" i="9"/>
  <c r="P261" i="9"/>
  <c r="P262" i="9"/>
  <c r="P263" i="9"/>
  <c r="P265" i="9"/>
  <c r="P266" i="9"/>
  <c r="P267" i="9"/>
  <c r="P268" i="9"/>
  <c r="P269" i="9"/>
  <c r="P270" i="9"/>
  <c r="P271" i="9"/>
  <c r="P272" i="9"/>
  <c r="P273" i="9"/>
  <c r="P274" i="9"/>
  <c r="P275" i="9"/>
  <c r="P276" i="9"/>
  <c r="P277" i="9"/>
  <c r="P255" i="9"/>
  <c r="O278" i="9"/>
  <c r="P229" i="9"/>
  <c r="P230" i="9"/>
  <c r="P231" i="9"/>
  <c r="P232" i="9"/>
  <c r="P233" i="9"/>
  <c r="P234" i="9"/>
  <c r="P235" i="9"/>
  <c r="P236" i="9"/>
  <c r="P237" i="9"/>
  <c r="P238" i="9"/>
  <c r="P239" i="9"/>
  <c r="P240" i="9"/>
  <c r="P241" i="9"/>
  <c r="P242" i="9"/>
  <c r="P243" i="9"/>
  <c r="P244" i="9"/>
  <c r="P245" i="9"/>
  <c r="P246" i="9"/>
  <c r="P247" i="9"/>
  <c r="P248" i="9"/>
  <c r="P249" i="9"/>
  <c r="P250" i="9"/>
  <c r="P251" i="9"/>
  <c r="P252" i="9"/>
  <c r="P228" i="9"/>
  <c r="P204" i="9"/>
  <c r="P205" i="9"/>
  <c r="P206" i="9"/>
  <c r="P207" i="9"/>
  <c r="P208" i="9"/>
  <c r="P209" i="9"/>
  <c r="P210" i="9"/>
  <c r="P211" i="9"/>
  <c r="P212" i="9"/>
  <c r="P213" i="9"/>
  <c r="P214" i="9"/>
  <c r="P215" i="9"/>
  <c r="P216" i="9"/>
  <c r="P217" i="9"/>
  <c r="P218" i="9"/>
  <c r="P219" i="9"/>
  <c r="P220" i="9"/>
  <c r="P221" i="9"/>
  <c r="P222" i="9"/>
  <c r="P223" i="9"/>
  <c r="P224" i="9"/>
  <c r="P225" i="9"/>
  <c r="P203" i="9"/>
  <c r="P159" i="9"/>
  <c r="P160" i="9"/>
  <c r="P161" i="9"/>
  <c r="P162" i="9"/>
  <c r="P163" i="9"/>
  <c r="P164" i="9"/>
  <c r="P165" i="9"/>
  <c r="P166" i="9"/>
  <c r="P167" i="9"/>
  <c r="P168" i="9"/>
  <c r="P169" i="9"/>
  <c r="P170" i="9"/>
  <c r="P171" i="9"/>
  <c r="P172" i="9"/>
  <c r="P173" i="9"/>
  <c r="P174" i="9"/>
  <c r="P175" i="9"/>
  <c r="P176" i="9"/>
  <c r="P177" i="9"/>
  <c r="P178" i="9"/>
  <c r="P179" i="9"/>
  <c r="P180" i="9"/>
  <c r="P181" i="9"/>
  <c r="P182" i="9"/>
  <c r="P183" i="9"/>
  <c r="P184" i="9"/>
  <c r="P185" i="9"/>
  <c r="P186" i="9"/>
  <c r="P187" i="9"/>
  <c r="P188" i="9"/>
  <c r="P189" i="9"/>
  <c r="P190" i="9"/>
  <c r="P191" i="9"/>
  <c r="P192" i="9"/>
  <c r="P193" i="9"/>
  <c r="P194" i="9"/>
  <c r="P195" i="9"/>
  <c r="P196" i="9"/>
  <c r="P197" i="9"/>
  <c r="P198" i="9"/>
  <c r="P199" i="9"/>
  <c r="P200" i="9"/>
  <c r="P158" i="9"/>
  <c r="P131" i="9"/>
  <c r="P132" i="9"/>
  <c r="P133" i="9"/>
  <c r="P134" i="9"/>
  <c r="P135" i="9"/>
  <c r="P136" i="9"/>
  <c r="P137" i="9"/>
  <c r="P138" i="9"/>
  <c r="P139" i="9"/>
  <c r="P140" i="9"/>
  <c r="P141" i="9"/>
  <c r="P142" i="9"/>
  <c r="P143" i="9"/>
  <c r="P144" i="9"/>
  <c r="P145" i="9"/>
  <c r="P146" i="9"/>
  <c r="P147" i="9"/>
  <c r="P148" i="9"/>
  <c r="P149" i="9"/>
  <c r="P150" i="9"/>
  <c r="P151" i="9"/>
  <c r="P152" i="9"/>
  <c r="P153" i="9"/>
  <c r="P154" i="9"/>
  <c r="P155" i="9"/>
  <c r="P13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90"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47" i="9"/>
  <c r="P6" i="9"/>
  <c r="N45" i="9"/>
  <c r="P4" i="9"/>
  <c r="O379" i="9"/>
  <c r="N379" i="9"/>
  <c r="O326" i="9"/>
  <c r="N326" i="9"/>
  <c r="N278" i="9"/>
  <c r="O253" i="9"/>
  <c r="N253" i="9"/>
  <c r="O226" i="9"/>
  <c r="N226" i="9"/>
  <c r="O201" i="9"/>
  <c r="N201" i="9"/>
  <c r="O156" i="9"/>
  <c r="N156" i="9"/>
  <c r="O128" i="9"/>
  <c r="N128" i="9"/>
  <c r="O88" i="9"/>
  <c r="N88" i="9"/>
  <c r="D34" i="3"/>
  <c r="D33" i="3"/>
  <c r="D32" i="3"/>
  <c r="D50" i="2"/>
  <c r="D49" i="2"/>
  <c r="D46" i="2"/>
  <c r="D45" i="2"/>
  <c r="D44" i="2"/>
  <c r="C55" i="2"/>
  <c r="C57" i="2" s="1"/>
  <c r="D43" i="2"/>
  <c r="D47" i="2"/>
  <c r="D48" i="2"/>
  <c r="D51" i="2"/>
  <c r="D52" i="2"/>
  <c r="D53" i="2"/>
  <c r="D54" i="2"/>
  <c r="D56" i="2"/>
  <c r="D39" i="3"/>
  <c r="C38" i="3"/>
  <c r="C40" i="3" s="1"/>
  <c r="B38" i="3"/>
  <c r="B40" i="3" s="1"/>
  <c r="D37" i="3"/>
  <c r="D36" i="3"/>
  <c r="D35" i="3"/>
  <c r="D31" i="3"/>
  <c r="J385" i="9" l="1"/>
  <c r="K385" i="9"/>
  <c r="L385" i="9"/>
  <c r="N385" i="9"/>
  <c r="D37" i="2"/>
  <c r="D39" i="2" s="1"/>
  <c r="D27" i="3"/>
  <c r="P88" i="9"/>
  <c r="P128" i="9"/>
  <c r="P156" i="9"/>
  <c r="P326" i="9"/>
  <c r="P226" i="9"/>
  <c r="P201" i="9"/>
  <c r="P253" i="9"/>
  <c r="P278" i="9"/>
  <c r="P379" i="9"/>
  <c r="D38" i="3"/>
  <c r="D40" i="3" s="1"/>
  <c r="D55" i="2"/>
  <c r="D57" i="2" s="1"/>
  <c r="B55" i="2"/>
  <c r="B57" i="2" s="1"/>
  <c r="F8" i="1"/>
  <c r="G45" i="10" l="1"/>
  <c r="G46" i="10"/>
  <c r="G47" i="10"/>
  <c r="G48" i="10"/>
  <c r="G49" i="10"/>
  <c r="G50" i="10"/>
  <c r="G51" i="10"/>
  <c r="G52" i="10"/>
  <c r="G53" i="10"/>
  <c r="G54" i="10"/>
  <c r="G55" i="10"/>
  <c r="G56" i="10"/>
  <c r="G44" i="10"/>
  <c r="G88" i="10"/>
  <c r="G61" i="10"/>
  <c r="G62" i="10"/>
  <c r="G63" i="10"/>
  <c r="G64" i="10"/>
  <c r="G65" i="10"/>
  <c r="G66" i="10"/>
  <c r="G67" i="10"/>
  <c r="G68" i="10"/>
  <c r="G69" i="10"/>
  <c r="G70" i="10"/>
  <c r="G71" i="10"/>
  <c r="G72" i="10"/>
  <c r="G60" i="10"/>
  <c r="C8" i="10"/>
  <c r="B8" i="10"/>
  <c r="G57" i="10" l="1"/>
  <c r="G73" i="10"/>
  <c r="S253" i="9"/>
  <c r="T253" i="9"/>
  <c r="R253" i="9"/>
  <c r="S326" i="9"/>
  <c r="T326" i="9"/>
  <c r="R326" i="9"/>
  <c r="S156" i="9"/>
  <c r="T156" i="9"/>
  <c r="R156" i="9"/>
  <c r="S88" i="9"/>
  <c r="T88" i="9"/>
  <c r="R88" i="9"/>
  <c r="S226" i="9"/>
  <c r="T226" i="9"/>
  <c r="R226" i="9"/>
  <c r="S45" i="9"/>
  <c r="T45" i="9"/>
  <c r="R45" i="9"/>
  <c r="S128" i="9"/>
  <c r="T128" i="9"/>
  <c r="R128" i="9"/>
  <c r="S278" i="9"/>
  <c r="T278" i="9"/>
  <c r="R278" i="9"/>
  <c r="S201" i="9"/>
  <c r="T201" i="9"/>
  <c r="R201" i="9"/>
  <c r="S379" i="9"/>
  <c r="T379" i="9"/>
  <c r="R379" i="9"/>
  <c r="T383" i="9"/>
  <c r="T385" i="9" l="1"/>
  <c r="S385" i="9"/>
  <c r="R385" i="9"/>
  <c r="D52" i="3" l="1"/>
  <c r="C77" i="3" l="1"/>
  <c r="D77" i="3"/>
  <c r="B77" i="3"/>
  <c r="B73" i="2" l="1"/>
  <c r="B75" i="2" s="1"/>
  <c r="D74" i="2"/>
  <c r="D49" i="3"/>
  <c r="D50" i="3"/>
  <c r="D47" i="3"/>
  <c r="D46" i="3"/>
  <c r="D45" i="3"/>
  <c r="D44" i="3"/>
  <c r="D48" i="3"/>
  <c r="B51" i="3"/>
  <c r="B53" i="3" s="1"/>
  <c r="C51" i="3"/>
  <c r="C53" i="3" s="1"/>
  <c r="D51" i="3" l="1"/>
  <c r="D53" i="3" s="1"/>
  <c r="C73" i="2"/>
  <c r="C75" i="2" s="1"/>
  <c r="D62" i="2"/>
  <c r="D63" i="2"/>
  <c r="D64" i="2"/>
  <c r="D65" i="2"/>
  <c r="D66" i="2"/>
  <c r="D67" i="2"/>
  <c r="D68" i="2"/>
  <c r="D69" i="2"/>
  <c r="D70" i="2"/>
  <c r="D71" i="2"/>
  <c r="D72" i="2"/>
  <c r="D61" i="2"/>
  <c r="E8" i="1"/>
  <c r="D73" i="2" l="1"/>
  <c r="D75" i="2" s="1"/>
  <c r="O45" i="9" l="1"/>
  <c r="O385" i="9" s="1"/>
  <c r="P40" i="9"/>
  <c r="P28" i="9"/>
  <c r="P16" i="9"/>
  <c r="P39" i="9"/>
  <c r="P27" i="9"/>
  <c r="P17" i="9"/>
  <c r="P29" i="9"/>
  <c r="P41" i="9"/>
  <c r="P15" i="9"/>
  <c r="P18" i="9"/>
  <c r="P30" i="9"/>
  <c r="P42" i="9"/>
  <c r="P36" i="9"/>
  <c r="P24" i="9"/>
  <c r="P12" i="9"/>
  <c r="P35" i="9"/>
  <c r="P23" i="9"/>
  <c r="P11" i="9"/>
  <c r="P13" i="9"/>
  <c r="P19" i="9"/>
  <c r="P25" i="9"/>
  <c r="P37" i="9"/>
  <c r="P43" i="9"/>
  <c r="P31" i="9"/>
  <c r="P34" i="9"/>
  <c r="P22" i="9"/>
  <c r="P10" i="9"/>
  <c r="P7" i="9"/>
  <c r="P33" i="9"/>
  <c r="P21" i="9"/>
  <c r="P9" i="9"/>
  <c r="P8" i="9"/>
  <c r="P14" i="9"/>
  <c r="P20" i="9"/>
  <c r="P26" i="9"/>
  <c r="P32" i="9"/>
  <c r="P38" i="9"/>
  <c r="P44" i="9"/>
  <c r="P45" i="9" l="1"/>
  <c r="P385" i="9" s="1"/>
</calcChain>
</file>

<file path=xl/sharedStrings.xml><?xml version="1.0" encoding="utf-8"?>
<sst xmlns="http://schemas.openxmlformats.org/spreadsheetml/2006/main" count="1162" uniqueCount="540">
  <si>
    <t>Oversikt over leveransens innhold</t>
  </si>
  <si>
    <t>Ark 2: Metode</t>
  </si>
  <si>
    <t>En kort forklaring av metode og grunnlagsdata for beregninger av verdiskaping verdiskaping nasjonalt og fordelt på ulike geografiske nivå.</t>
  </si>
  <si>
    <t>Ark 3: Definisjon av næringskategorier</t>
  </si>
  <si>
    <t xml:space="preserve">En oversikt over nace-koder som inngår i reiselivsnæringen og gruppering i ulike hovedbransjer. </t>
  </si>
  <si>
    <t>Endring fra 2018 til 2019:</t>
  </si>
  <si>
    <t>Endring fra 2016 og 2017 til 2018:</t>
  </si>
  <si>
    <t xml:space="preserve">Det er til dels større endringer fra 2017 til 2018. Det skyldes at for en del særlig store foretak ble hele eller store deler av de ansatte registrert sentralt, mens de etter hvert er blitt distribuert til flere, mindre sentrale strøk eller som helhet blitt flyttet til annen kommune uten at den reelle verdiskapingen er blitt flyttet. Det gjelder særlig større transportforetak som Norwegian, NSB og Fjordline. 
Det ser også ut til at større overnattingsbedrifter som tidligere registrerte store deler av de ansatte i et samleforetak sentralt, i større grad har registrert de ansatte der hvor hotellene faktisk er. </t>
  </si>
  <si>
    <t>Spørsmål kan rettes til:</t>
  </si>
  <si>
    <t>Beregning verdiskaping:</t>
  </si>
  <si>
    <t>Verdiskaping er verdiøkningen i bedriftenes produksjon.</t>
  </si>
  <si>
    <t>Verdiskaping beregnes som summen av driftsresultat og lønnskostnad.</t>
  </si>
  <si>
    <t>Datagrunnlag</t>
  </si>
  <si>
    <t>Kun virksomheter som har levert regnskap for det aktuelle regnskapsår inngår i datagrunnlaget.</t>
  </si>
  <si>
    <t>SSB bedriftsdatabase 2016: organisasjonsnummer, lokalisering (kommune), antall ansatte</t>
  </si>
  <si>
    <t>SSB bedriftsdatabase 2017: organisasjonsnummer, lokalisering (kommune), antall ansatte</t>
  </si>
  <si>
    <t>Fordeling verdiskaping</t>
  </si>
  <si>
    <t>Håndtering av endret fylkes- og kommunestruktur</t>
  </si>
  <si>
    <t>KATEGORIER</t>
  </si>
  <si>
    <t>Overnattingsvirksomhet</t>
  </si>
  <si>
    <t>Serveringsvirksomhet</t>
  </si>
  <si>
    <t>Kultur og underholdning</t>
  </si>
  <si>
    <t>Transport</t>
  </si>
  <si>
    <t>Formidling</t>
  </si>
  <si>
    <t>NACE-kode</t>
  </si>
  <si>
    <t>Beskrivelse</t>
  </si>
  <si>
    <t>Butikkhandel med bakervarer og konditorvarer</t>
  </si>
  <si>
    <t>Passasjertransport med jernbane</t>
  </si>
  <si>
    <t>Rutebiltransport i by- og forstadsområde</t>
  </si>
  <si>
    <t>Transport med sporveis- og forstadsbane</t>
  </si>
  <si>
    <t>Drosjebiltransport</t>
  </si>
  <si>
    <t>Rutebiltransport utenfor by- og forstadsområde</t>
  </si>
  <si>
    <t>Turbiltransport</t>
  </si>
  <si>
    <t>Transport med taubaner, kabelbaner og skiheiser</t>
  </si>
  <si>
    <t>Utenriks sjøfart med passasjerer</t>
  </si>
  <si>
    <t>Innenlandske kystruter med passasjerer</t>
  </si>
  <si>
    <t>Kysttrafikk ellers med passasjerer</t>
  </si>
  <si>
    <t>Passasjertransport på elver og innsjøer</t>
  </si>
  <si>
    <t>Lufttransport med passasjerer</t>
  </si>
  <si>
    <t>Drift av hoteller, pensjonater og moteller med restaurant</t>
  </si>
  <si>
    <t>Drift av hoteller, pensjonater og moteller uten restaurant</t>
  </si>
  <si>
    <t>Drift av vandrerhjem</t>
  </si>
  <si>
    <t>Drift av ferieleiligheter</t>
  </si>
  <si>
    <t>55301</t>
  </si>
  <si>
    <t>Drift av campingplasser</t>
  </si>
  <si>
    <t>55302</t>
  </si>
  <si>
    <t>Drift av turisthytter</t>
  </si>
  <si>
    <t>Drift av restauranter og kafeer</t>
  </si>
  <si>
    <t>Drift av gatekjøkken</t>
  </si>
  <si>
    <t>Cateringvirksomhet</t>
  </si>
  <si>
    <t>Drift av puber</t>
  </si>
  <si>
    <t>Drift av barer ellers</t>
  </si>
  <si>
    <t>Filmframvisning</t>
  </si>
  <si>
    <t>Utleie og leasing av sports- og fritidsutstyr</t>
  </si>
  <si>
    <t>Reisebyråvirksomhet</t>
  </si>
  <si>
    <t>Reisearrangørvirksomhet</t>
  </si>
  <si>
    <t>Turistkontorvirksomhet og destinasjonsselskaper</t>
  </si>
  <si>
    <t>Guider og reiseledere</t>
  </si>
  <si>
    <t>Opplevelses-, arrangements- og aktivitetsarrangørvirksomhet</t>
  </si>
  <si>
    <t>Turistrelaterte tjenester ikke nevnt annet sted</t>
  </si>
  <si>
    <t>Utøvende kunstnere og underholdningsvirksomhet innen scenekunst</t>
  </si>
  <si>
    <t>Tjenester tilknyttet underholdningsvirksomhet</t>
  </si>
  <si>
    <t>Drift av lokaler tilknyttet kunstnerisk virksomhet</t>
  </si>
  <si>
    <t>Drift av kunst- og kunstindustrimuseer</t>
  </si>
  <si>
    <t>Drift av kulturhistoriske museer</t>
  </si>
  <si>
    <t>Drift av naturhistoriske museer</t>
  </si>
  <si>
    <t>Drift av museer ikke nevnt annet sted</t>
  </si>
  <si>
    <t>Drift av historiske steder og bygninger og lignende severdigheter</t>
  </si>
  <si>
    <t>Drift av botaniske og zoologiske hager og naturreservater</t>
  </si>
  <si>
    <t>Drift av fornøyelses- og temaparker</t>
  </si>
  <si>
    <t>Opplevelsesaktiviteter</t>
  </si>
  <si>
    <t>Fritidsetablissement</t>
  </si>
  <si>
    <t>Hovedgrupper</t>
  </si>
  <si>
    <t>"Reiseliv ellers" består av overnatting- og serveringsvirksomhet, kultur og underholdning</t>
  </si>
  <si>
    <t>Overnattings-virksomhet</t>
  </si>
  <si>
    <t>"Transport og formidling" består av transport og formidling</t>
  </si>
  <si>
    <t>Transport og formidling</t>
  </si>
  <si>
    <t>Antall foretak per bransje</t>
  </si>
  <si>
    <t>Sum*</t>
  </si>
  <si>
    <t>Antall foretak 2019</t>
  </si>
  <si>
    <t>Serverings-virksomhet</t>
  </si>
  <si>
    <t>Sum</t>
  </si>
  <si>
    <t>Svalbard</t>
  </si>
  <si>
    <t>Troms og Finnmark</t>
  </si>
  <si>
    <t>Nordland</t>
  </si>
  <si>
    <t>Trøndelag</t>
  </si>
  <si>
    <t>Møre og Romsdal</t>
  </si>
  <si>
    <t>Vestland</t>
  </si>
  <si>
    <t>Rogaland</t>
  </si>
  <si>
    <t>Agder</t>
  </si>
  <si>
    <t>Vestfold og Telemark</t>
  </si>
  <si>
    <t>Viken</t>
  </si>
  <si>
    <t>Oslo</t>
  </si>
  <si>
    <t>Innlandet</t>
  </si>
  <si>
    <t>Ukjent</t>
  </si>
  <si>
    <t>Antall foretak 2018</t>
  </si>
  <si>
    <t>Verdiskaping 1000 NOK (løpende priser)</t>
  </si>
  <si>
    <t>Bransje</t>
  </si>
  <si>
    <t>Verdiskaping 2016</t>
  </si>
  <si>
    <t>Verdiskaping 2017</t>
  </si>
  <si>
    <t>Verdiskaping 2018</t>
  </si>
  <si>
    <t>Verdiskaping 2019</t>
  </si>
  <si>
    <t>Verdiskaping 1000 NOK i løpende priser</t>
  </si>
  <si>
    <t>Landsdel</t>
  </si>
  <si>
    <t>Reiseliv ellers</t>
  </si>
  <si>
    <t>Nord-Norge</t>
  </si>
  <si>
    <t>Vestlandet</t>
  </si>
  <si>
    <t>Sørlandet (Agder)</t>
  </si>
  <si>
    <t>Østlandet uten Oslo</t>
  </si>
  <si>
    <t>Ukjent geografi</t>
  </si>
  <si>
    <t>Sum med ukjent fylke</t>
  </si>
  <si>
    <t>Fylke</t>
  </si>
  <si>
    <t xml:space="preserve">Sum  </t>
  </si>
  <si>
    <t>Fylke per 1.1.2020</t>
  </si>
  <si>
    <t>Kommunenummer</t>
  </si>
  <si>
    <t>Kommunenavn</t>
  </si>
  <si>
    <t>SVALBARD</t>
  </si>
  <si>
    <t>TROMS OG FINNMARK</t>
  </si>
  <si>
    <t>TROMSØ</t>
  </si>
  <si>
    <t>HARSTAD</t>
  </si>
  <si>
    <t>ALTA</t>
  </si>
  <si>
    <t>VARDØ</t>
  </si>
  <si>
    <t>VADSØ</t>
  </si>
  <si>
    <t>KVÆFJORD</t>
  </si>
  <si>
    <t>IBESTAD</t>
  </si>
  <si>
    <t>GRATANGEN</t>
  </si>
  <si>
    <t>LAVANGEN</t>
  </si>
  <si>
    <t>BARDU</t>
  </si>
  <si>
    <t>SALANGEN</t>
  </si>
  <si>
    <t>MÅLSELV</t>
  </si>
  <si>
    <t>SØRREISA</t>
  </si>
  <si>
    <t>DYRØY</t>
  </si>
  <si>
    <t>BALSFJORD</t>
  </si>
  <si>
    <t>KARLSØY</t>
  </si>
  <si>
    <t>LYNGEN</t>
  </si>
  <si>
    <t>STORFJORD</t>
  </si>
  <si>
    <t>KÅFJORD</t>
  </si>
  <si>
    <t>SKJERVØY</t>
  </si>
  <si>
    <t>NORDREISA</t>
  </si>
  <si>
    <t>KVÆNANGEN</t>
  </si>
  <si>
    <t>KAUTOKEINO</t>
  </si>
  <si>
    <t>LOPPA</t>
  </si>
  <si>
    <t>HASVIK</t>
  </si>
  <si>
    <t>MÅSØY</t>
  </si>
  <si>
    <t>NORDKAPP</t>
  </si>
  <si>
    <t>PORSANGER</t>
  </si>
  <si>
    <t>KARASJOK</t>
  </si>
  <si>
    <t>LEBESBY</t>
  </si>
  <si>
    <t>GAMVIK</t>
  </si>
  <si>
    <t>BERLEVÅG</t>
  </si>
  <si>
    <t>TANA</t>
  </si>
  <si>
    <t>NESSEBY</t>
  </si>
  <si>
    <t>BÅTSFJORD</t>
  </si>
  <si>
    <t>SØR-VARANGER</t>
  </si>
  <si>
    <t>HAMMERFEST</t>
  </si>
  <si>
    <t>TJELDSUND</t>
  </si>
  <si>
    <t>SENJA</t>
  </si>
  <si>
    <t>SUM TROMS OG FINNMARK</t>
  </si>
  <si>
    <t>NORDLAND</t>
  </si>
  <si>
    <t>BODØ</t>
  </si>
  <si>
    <t>BINDAL</t>
  </si>
  <si>
    <t>SØMNA</t>
  </si>
  <si>
    <t>BRØNNØY</t>
  </si>
  <si>
    <t>VEGA</t>
  </si>
  <si>
    <t>VEVELSTAD</t>
  </si>
  <si>
    <t>HERØY</t>
  </si>
  <si>
    <t>ALSTAHAUG</t>
  </si>
  <si>
    <t>LEIRFJORD</t>
  </si>
  <si>
    <t>VEFSN</t>
  </si>
  <si>
    <t>GRANE</t>
  </si>
  <si>
    <t>HATTFJELLDAL</t>
  </si>
  <si>
    <t>DØNNA</t>
  </si>
  <si>
    <t>NESNA</t>
  </si>
  <si>
    <t>HEMNES</t>
  </si>
  <si>
    <t>RANA</t>
  </si>
  <si>
    <t>LURØY</t>
  </si>
  <si>
    <t>TRÆNA</t>
  </si>
  <si>
    <t>RØDØY</t>
  </si>
  <si>
    <t>MELØY</t>
  </si>
  <si>
    <t>GILDESKÅL</t>
  </si>
  <si>
    <t>BEIARN</t>
  </si>
  <si>
    <t>SALTDAL</t>
  </si>
  <si>
    <t>FAUSKE</t>
  </si>
  <si>
    <t>SØRFOLD</t>
  </si>
  <si>
    <t>STEIGEN</t>
  </si>
  <si>
    <t>LØDINGEN</t>
  </si>
  <si>
    <t>EVENES</t>
  </si>
  <si>
    <t>RØST</t>
  </si>
  <si>
    <t>VÆRØY</t>
  </si>
  <si>
    <t>FLAKSTAD</t>
  </si>
  <si>
    <t>VESTVÅGØY</t>
  </si>
  <si>
    <t>VÅGAN</t>
  </si>
  <si>
    <t>HADSEL</t>
  </si>
  <si>
    <t>BØ</t>
  </si>
  <si>
    <t>ØKSNES</t>
  </si>
  <si>
    <t>SORTLAND</t>
  </si>
  <si>
    <t>ANDØY</t>
  </si>
  <si>
    <t>MOSKENES</t>
  </si>
  <si>
    <t>HAMARØY</t>
  </si>
  <si>
    <t>NARVIK</t>
  </si>
  <si>
    <t>SUM NORDLAND</t>
  </si>
  <si>
    <t>TRØNDELAG</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</si>
  <si>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</si>
  <si>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</si>
  <si>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</si>
  <si>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</si>
  <si>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</si>
  <si>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</si>
  <si>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</si>
  <si>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</si>
  <si>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</si>
  <si>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</si>
  <si>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</si>
  <si>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</si>
  <si>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</si>
  <si>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</si>
  <si>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</si>
  <si>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</si>
  <si>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</si>
  <si>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SNÅSA</t>
  </si>
  <si>
    <t>LIERNE</t>
  </si>
  <si>
    <t>RØYRVIK</t>
  </si>
  <si>
    <t>NAMSSKOGAN</t>
  </si>
  <si>
    <t>GRONG</t>
  </si>
  <si>
    <t>HØYLANDET</t>
  </si>
  <si>
    <t>OVERHALLA</t>
  </si>
  <si>
    <t>FLATANGER</t>
  </si>
  <si>
    <t>LEKA</t>
  </si>
  <si>
    <t>INDERØY</t>
  </si>
  <si>
    <t>INDRE FOSEN</t>
  </si>
  <si>
    <t>RINDAL</t>
  </si>
  <si>
    <t>TRONDHEIM</t>
  </si>
  <si>
    <t>STEINKJER</t>
  </si>
  <si>
    <t>HITRA</t>
  </si>
  <si>
    <t>ØRLAND</t>
  </si>
  <si>
    <t>ÅFJORD</t>
  </si>
  <si>
    <t>NÆRØYSUND</t>
  </si>
  <si>
    <t>NAMSOS</t>
  </si>
  <si>
    <t>HEIM</t>
  </si>
  <si>
    <t>ORKLAND</t>
  </si>
  <si>
    <t>SUM TRØNDELAG</t>
  </si>
  <si>
    <t>MØRE OG ROMSDAL</t>
  </si>
  <si>
    <t>KRISTIANSUND</t>
  </si>
  <si>
    <t>VANYLVEN</t>
  </si>
  <si>
    <t>SANDE</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</si>
  <si>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</si>
  <si>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</si>
  <si>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</si>
  <si>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</si>
  <si>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</si>
  <si>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</si>
  <si>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</si>
  <si>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</si>
  <si>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</si>
  <si>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</si>
  <si>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</si>
  <si>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</si>
  <si>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</si>
  <si>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</si>
  <si>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</si>
  <si>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</si>
  <si>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</si>
  <si>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</si>
  <si>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</si>
  <si>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</si>
  <si>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MOLDE</t>
  </si>
  <si>
    <t>ÅLESUND</t>
  </si>
  <si>
    <t>SUM MØRE OG ROMSDAL</t>
  </si>
  <si>
    <t>VESTLAND</t>
  </si>
  <si>
    <t>BERGEN</t>
  </si>
  <si>
    <t>ETNE</t>
  </si>
  <si>
    <t>SVEIO</t>
  </si>
  <si>
    <t>BØMLO</t>
  </si>
  <si>
    <t>STORD</t>
  </si>
  <si>
    <t>FITJAR</t>
  </si>
  <si>
    <t>TYSNES</t>
  </si>
  <si>
    <t>KVINNHERAD</t>
  </si>
  <si>
    <t>EIDFJORD</t>
  </si>
  <si>
    <t>ULVIK</t>
  </si>
  <si>
    <t>KVAM</t>
  </si>
  <si>
    <t>SAMNANGER</t>
  </si>
  <si>
    <t>AUSTEVOLL</t>
  </si>
  <si>
    <t>ASKØY</t>
  </si>
  <si>
    <t>VAKSDAL</t>
  </si>
  <si>
    <t>MODALEN</t>
  </si>
  <si>
    <t>OSTERØY</t>
  </si>
  <si>
    <t>AUSTRHEIM</t>
  </si>
  <si>
    <t>FEDJE</t>
  </si>
  <si>
    <t>MASFJORDEN</t>
  </si>
  <si>
    <t>GULEN</t>
  </si>
  <si>
    <t>SOLUND</t>
  </si>
  <si>
    <t>HYLLESTAD</t>
  </si>
  <si>
    <t>HØYANGER</t>
  </si>
  <si>
    <t>VIK</t>
  </si>
  <si>
    <t>AURLAND</t>
  </si>
  <si>
    <t>LÆRDAL</t>
  </si>
  <si>
    <t>ÅRDAL</t>
  </si>
  <si>
    <t>LUSTER</t>
  </si>
  <si>
    <t>ASKVOLL</t>
  </si>
  <si>
    <t>FJALER</t>
  </si>
  <si>
    <t>BREMANGER</t>
  </si>
  <si>
    <t>GLOPPEN</t>
  </si>
  <si>
    <t>STRYN</t>
  </si>
  <si>
    <t>KINN</t>
  </si>
  <si>
    <t>VOSS</t>
  </si>
  <si>
    <t>BJØRNAFJORDEN</t>
  </si>
  <si>
    <t>STAD</t>
  </si>
  <si>
    <t>ULLENSVANG</t>
  </si>
  <si>
    <t>ØYGARDEN</t>
  </si>
  <si>
    <t>ALVER</t>
  </si>
  <si>
    <t>SOGNDAL</t>
  </si>
  <si>
    <t>SUNNFJORD</t>
  </si>
  <si>
    <t>SUM VESTLAND</t>
  </si>
  <si>
    <t>ROGALAND</t>
  </si>
  <si>
    <t>EIGERSUND</t>
  </si>
  <si>
    <t>HAUGESUND</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</si>
  <si>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</si>
  <si>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</si>
  <si>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</si>
  <si>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</si>
  <si>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</si>
  <si>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</si>
  <si>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</si>
  <si>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</si>
  <si>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</si>
  <si>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</si>
  <si>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</si>
  <si>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</si>
  <si>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</si>
  <si>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</si>
  <si>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</si>
  <si>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</si>
  <si>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</si>
  <si>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</si>
  <si>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</si>
  <si>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SANDNES</t>
  </si>
  <si>
    <t>STAVANGER</t>
  </si>
  <si>
    <t>SUM ROGALAND</t>
  </si>
  <si>
    <t>AGDER</t>
  </si>
  <si>
    <t>RISØR</t>
  </si>
  <si>
    <t>GRIMSTAD</t>
  </si>
  <si>
    <t>ARENDAL</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</si>
  <si>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</si>
  <si>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</si>
  <si>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</si>
  <si>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</si>
  <si>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</si>
  <si>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</si>
  <si>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</si>
  <si>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</si>
  <si>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</si>
  <si>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</si>
  <si>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</si>
  <si>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</si>
  <si>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</si>
  <si>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</si>
  <si>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</si>
  <si>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</si>
  <si>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HÆGEBOSTAD</t>
  </si>
  <si>
    <t>KVINESDAL</t>
  </si>
  <si>
    <t>SIRDAL</t>
  </si>
  <si>
    <t>LYNGDAL</t>
  </si>
  <si>
    <t>KRISTIANSAND</t>
  </si>
  <si>
    <t>LINDESNES</t>
  </si>
  <si>
    <t>SUM AGDER</t>
  </si>
  <si>
    <t>VESTFOLD OG TELEMARK</t>
  </si>
  <si>
    <t>HORTEN</t>
  </si>
  <si>
    <t>SANDEFJORD</t>
  </si>
  <si>
    <t>LARVIK</t>
  </si>
  <si>
    <t>PORSGRUNN</t>
  </si>
  <si>
    <t>SKIEN</t>
  </si>
  <si>
    <t>NOTODDEN</t>
  </si>
  <si>
    <t>FÆRDER</t>
  </si>
  <si>
    <t>SILJAN</t>
  </si>
  <si>
    <t>BAMBLE</t>
  </si>
  <si>
    <t>KRAGERØ</t>
  </si>
  <si>
    <t>DRANGEDAL</t>
  </si>
  <si>
    <t>NOME</t>
  </si>
  <si>
    <t>TINN</t>
  </si>
  <si>
    <t>HJARTDAL</t>
  </si>
  <si>
    <t>SELJORD</t>
  </si>
  <si>
    <t>KVITESEID</t>
  </si>
  <si>
    <t>NISSEDAL</t>
  </si>
  <si>
    <t>FYRESDAL</t>
  </si>
  <si>
    <t>TOKKE</t>
  </si>
  <si>
    <t>VINJE</t>
  </si>
  <si>
    <t>HOLMESTRAND</t>
  </si>
  <si>
    <t>TØNSBERG</t>
  </si>
  <si>
    <t>MIDT-TELEMARK</t>
  </si>
  <si>
    <t>SUM VESTFOLD OG TELEMARK</t>
  </si>
  <si>
    <t>INNLANDET</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</si>
  <si>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</si>
  <si>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</si>
  <si>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</si>
  <si>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</si>
  <si>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</si>
  <si>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</si>
  <si>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</si>
  <si>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</si>
  <si>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</si>
  <si>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</si>
  <si>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</si>
  <si>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</si>
  <si>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</si>
  <si>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</si>
  <si>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</si>
  <si>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</si>
  <si>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</si>
  <si>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</si>
  <si>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</si>
  <si>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</si>
  <si>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</si>
  <si>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</si>
  <si>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</si>
  <si>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 (INNLANDET)</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</si>
  <si>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</si>
  <si>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</si>
  <si>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</si>
  <si>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</si>
  <si>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</si>
  <si>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</si>
  <si>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</si>
  <si>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</si>
  <si>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</si>
  <si>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</si>
  <si>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</si>
  <si>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</si>
  <si>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</si>
  <si>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</si>
  <si>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</si>
  <si>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</si>
  <si>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</si>
  <si>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</si>
  <si>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</si>
  <si>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</si>
  <si>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</si>
  <si>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</si>
  <si>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SUM INNLANDET</t>
  </si>
  <si>
    <t>VIKEN</t>
  </si>
  <si>
    <t>HALDEN</t>
  </si>
  <si>
    <t>SARPSBORG</t>
  </si>
  <si>
    <t>FREDRIKSTAD</t>
  </si>
  <si>
    <t>KONGSBERG</t>
  </si>
  <si>
    <t>RINGERIKE</t>
  </si>
  <si>
    <t>HVALER</t>
  </si>
  <si>
    <t>AREMARK</t>
  </si>
  <si>
    <t>MARKER</t>
  </si>
  <si>
    <t>SKIPTVET</t>
  </si>
  <si>
    <t>RAKKESTAD</t>
  </si>
  <si>
    <t>RÅDE</t>
  </si>
  <si>
    <t>VÅLER (VIKEN)</t>
  </si>
  <si>
    <t>VESTBY</t>
  </si>
  <si>
    <t>ÅS</t>
  </si>
  <si>
    <t>FROGN</t>
  </si>
  <si>
    <t>NESODDEN</t>
  </si>
  <si>
    <t>BÆRUM</t>
  </si>
  <si>
    <t>RÆLINGEN</t>
  </si>
  <si>
    <t>ENEBAKK</t>
  </si>
  <si>
    <t>LØRENSKOG</t>
  </si>
  <si>
    <t>NITTEDAL</t>
  </si>
  <si>
    <t>GJERDRUM</t>
  </si>
  <si>
    <t>ULLENSAKER</t>
  </si>
  <si>
    <t>NES</t>
  </si>
  <si>
    <t>EIDSVOLL</t>
  </si>
  <si>
    <t>NANNESTAD</t>
  </si>
  <si>
    <t>HURDAL</t>
  </si>
  <si>
    <t>HOLE</t>
  </si>
  <si>
    <t>FLÅ</t>
  </si>
  <si>
    <t>NESBYEN</t>
  </si>
  <si>
    <t>GOL</t>
  </si>
  <si>
    <t>HEMSEDAL</t>
  </si>
  <si>
    <t>ÅL</t>
  </si>
  <si>
    <t>HOL</t>
  </si>
  <si>
    <t>SIGDAL</t>
  </si>
  <si>
    <t>KRØDSHERAD</t>
  </si>
  <si>
    <t>MODUM</t>
  </si>
  <si>
    <t>ØVRE EIKER</t>
  </si>
  <si>
    <t>LIER</t>
  </si>
  <si>
    <t>FLESBERG</t>
  </si>
  <si>
    <t>ROLLAG</t>
  </si>
  <si>
    <t>NORE OG UVDAL</t>
  </si>
  <si>
    <t>JEVNAKER</t>
  </si>
  <si>
    <t>LUNNER</t>
  </si>
  <si>
    <t>MOSS</t>
  </si>
  <si>
    <t>NORDRE FOLLO</t>
  </si>
  <si>
    <t>AURSKOG-HØLAND</t>
  </si>
  <si>
    <t>DRAMMEN</t>
  </si>
  <si>
    <t>ASKER</t>
  </si>
  <si>
    <t>LILLESTRØM</t>
  </si>
  <si>
    <t>INDRE ØSTFOLD</t>
  </si>
  <si>
    <t>SUM VIKEN</t>
  </si>
  <si>
    <t>OSLO</t>
  </si>
  <si>
    <t>UKJENT GEOGRAFI</t>
  </si>
  <si>
    <t>SUM ALLE</t>
  </si>
  <si>
    <t>SUM OSLO</t>
  </si>
  <si>
    <t>Verdiskaping 2020</t>
  </si>
  <si>
    <t>Antall foretak 2020</t>
  </si>
  <si>
    <t>Asplan Viak v/Taryn Galloway
Tlf: 408 75 218
E-post: taryn.galloway@asplanviak.no</t>
  </si>
  <si>
    <t xml:space="preserve">Verdiskaping 2019 (1000 kr) </t>
  </si>
  <si>
    <t>Verdiskaping 2020 (1000 kr)</t>
  </si>
  <si>
    <t xml:space="preserve">*Foretak kan være registrert med både hoved- og underkategori på næring. </t>
  </si>
  <si>
    <t xml:space="preserve">Resultater for fylker og kommuner i 2019 og fra og med 2020 rapporteres med ny fylkes- og kommunestruktur (dvs. med kommunestruktur som gjaldt fra og med 1.1.2020). </t>
  </si>
  <si>
    <r>
      <t xml:space="preserve">Nedenfor er antall </t>
    </r>
    <r>
      <rPr>
        <b/>
        <sz val="11"/>
        <color theme="1"/>
        <rFont val="Calibri"/>
        <family val="2"/>
        <scheme val="minor"/>
      </rPr>
      <t>foretak</t>
    </r>
    <r>
      <rPr>
        <sz val="11"/>
        <color theme="1"/>
        <rFont val="Calibri"/>
        <family val="2"/>
        <scheme val="minor"/>
      </rPr>
      <t xml:space="preserve"> med levert regnskap for 2018 til 2021 per fylke oppsummert. NB! Her er det vist geografisk fordeling av foretak (lokalisering av hovedkontor), mens tall for verdiskaping tar hensyn til at produksjonen i flere virksomheter skjer i flere kommuner.</t>
    </r>
  </si>
  <si>
    <t>Antall foretak 2021</t>
  </si>
  <si>
    <t>Verdiskaping 2021</t>
  </si>
  <si>
    <t>Fylkesinndeling fra og med 1.1.2020</t>
  </si>
  <si>
    <t>Verdiskaping 2021 (1000 kr)</t>
  </si>
  <si>
    <t>Kommunestruktur fra og med 1.1.2020</t>
  </si>
  <si>
    <t>Antall foretak 2022</t>
  </si>
  <si>
    <t>Verdiskaping 2022</t>
  </si>
  <si>
    <t>Beregninger av sum verdiskaping i reiselivsnæringen nasjonalt og fordelt på hovedbransjer. 
Resultater oppgitt i 1000 kr i løpende priser 2016-2022.</t>
  </si>
  <si>
    <t>Beregninger av sum verdiskaping i reiselivsnæringen fordelt på landsdeler. 
Resultater oppgitt i 1000 kr i løpende priser 2016-2022.</t>
  </si>
  <si>
    <t>Grunnlagsdata for regnskapsår 2022 er innhentet 31.08.2023.</t>
  </si>
  <si>
    <t>Verdiskaping 2022 (1000 kr)</t>
  </si>
  <si>
    <t xml:space="preserve">Kommunereformen førte til endringer i en del kommuner. Datagrunnlaget for 2019 er oppgitt etter administrative grenser per 1.1.2020 (tidspunktet for registrering av regnskapsdata) for å kunne presentere sammenlignbar statistikk på kommune- og fylkesnivå fra og med 2019.
</t>
  </si>
  <si>
    <t>Beregninger av sum verdiskaping i reiselivsnæringen fordelt på fylker. 
Resultater oppgitt i 1000 kr i løpende priser 2019-2022.</t>
  </si>
  <si>
    <t>Beregninger av sum verdiskaping i reiselivsnæringen fordelt på kommuner. 
Resultater oppgitt i 1000 kr i løpende priser 2019-2022.</t>
  </si>
  <si>
    <t>Ark 4: Antall foretak</t>
  </si>
  <si>
    <t>Antall foretak fordelt etter bransje for hele landet og fordelt på fylker. 2018-2022.</t>
  </si>
  <si>
    <t>Ark 5: Verdiskaping_bransjer</t>
  </si>
  <si>
    <t>Ark 6: Verdiskaping_landsdel</t>
  </si>
  <si>
    <t>Ark 7: Verdiskaping_fylke</t>
  </si>
  <si>
    <t>Ark 8: Verdiskaping_kommune</t>
  </si>
  <si>
    <t>Regnskapsdata er hentet inn fra Dun &amp; Bradstreet (tidligere Bisnode). Alle regnskapsdata er på foretaksnivå, og ikke fordelt på flere steder selv om virksomheten er fordelt på flere steder.</t>
  </si>
  <si>
    <t>For å fordele økonomisk aktivitet på de ulike lokalitetene/bedriftene i et foretak er det tidligere brukt SSBs bedriftsdatabase, men endret de senere årene til Brønnøysundregistrene, se nedenfor.</t>
  </si>
  <si>
    <t>I SSB bedriftsdatabase var en del foretak registrert på adressen til hovedkontor. I Brønnøysundregistrene får vi underenheter separat, det vil si at mange av disse store enhetene da kan fordeles bedre på ulike adresser. Dette har gitt en del endring i resultater fra 2017 til 2018 (betydelig nedgang der hovedfirma ligger og økning der underenheter finnes). Det gjelder typisk virksomheter innenfor transport (fly, buss, tog) og hotell, samt store kjeder innenfor servering.</t>
  </si>
  <si>
    <t>Brønnøysundregistrene 2018: organisasjonsnummer, lokalisering (kommune), antall ansatte</t>
  </si>
  <si>
    <t>Brønnøysundregistrene 2019: organisasjonsnummer, lokalisering (kommune), antall ansatte</t>
  </si>
  <si>
    <t>Brønnøysundregistrene 2020: organisasjonsnummer, lokalisering (kommune), antall ansatte</t>
  </si>
  <si>
    <t>Brønnøysundregistrene 2021: organisasjonsnummer, lokalisering (kommune), antall ansatte</t>
  </si>
  <si>
    <t>Brønnøysundregistrene 2022: organisasjonsnummer, lokalisering (kommune), antall ansatte</t>
  </si>
  <si>
    <t>Databasen med regnskapsdata på foretaksnivå er koblet til bedriftsdatabasen eller opplysninger fra Brønnøysundregistrene ved bruk av organisasjonsnummer.</t>
  </si>
  <si>
    <t>Verdiskaping for foretakene uten underenheter, er registrert i sin helhet i kommunen der foretaket registrert.</t>
  </si>
  <si>
    <t>Foretakets verdiskaping knyttet til reiseliv er fordelt mellom kommuner proporsjonalt etter sum ansatte for eventuelle underenheter knyttet til reiseliv. Det forutsetter implisitt at alle ansatte i en virksomhet er like produktiv, som er en forenkling.</t>
  </si>
  <si>
    <t>Noen foretak har registrert verdiskaping uten registrerte ansatte. Hvis disse har underenheter, blir verdiskaping fordelt jevnt mellom underenheter.</t>
  </si>
  <si>
    <t>Både årsresultat, driftsresultat og lønnskostnader er i enkelte regnskap negative tall. Dette er det korrigert for ved å nulle ut negativ driftsresultet for den aktuelle observasjonen.</t>
  </si>
  <si>
    <t>I rapportering på landsdelsnivå har resultater fra sammenslåtte fylker blitt beregnet for årene før 2020 for å muliggjøre sammenligning med resultatene fra og med 2020. Her har vi ikke tatt hensyn til enkelte kommuner som byttet fylke i 2020.</t>
  </si>
  <si>
    <t>Kommune- og fylkesresultatene rapporteres nå kun fra og med 2019 og med kommune- og fylkesstruktur som ble innført 1.1.2020.</t>
  </si>
  <si>
    <t>Sml med 2019</t>
  </si>
  <si>
    <t>Endr 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</si>
</sst>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Calibri"/>
      <family val="2"/>
      <scheme val="minor"/>
    </font>
    <font>
      <sz val="8"/>
      <name val="Calibri"/>
      <family val="2"/>
      <scheme val="minor"/>
    </font>
    <font>
      <sz val="11"/>
      <color theme="1"/>
      <name val="Calibri"/>
      <family val="2"/>
      <scheme val="minor"/>
    </font>
    <font>
      <b/>
      <sz val="11"/>
      <color theme="1"/>
      <name val="Calibri"/>
      <family val="2"/>
      <scheme val="minor"/>
    </font>
    <font>
      <sz val="11"/>
      <name val="Calibri"/>
      <family val="2"/>
    </font>
    <font>
      <sz val="11"/>
      <color theme="1"/>
      <name val="Calibri"/>
      <family val="2"/>
    </font>
    <font>
      <sz val="12"/>
      <color theme="1"/>
      <name val="Calibri"/>
      <family val="2"/>
      <scheme val="minor"/>
    </font>
    <font>
      <b/>
      <sz val="12"/>
      <color theme="1"/>
      <name val="Calibri"/>
      <family val="2"/>
      <scheme val="minor"/>
    </font>
    <font>
      <sz val="12"/>
      <name val="Calibri"/>
      <family val="2"/>
      <scheme val="minor"/>
    </font>
    <font>
      <b/>
      <sz val="10"/>
      <name val="Arial"/>
      <family val="2"/>
    </font>
    <font>
      <sz val="10"/>
      <name val="Arial"/>
      <family val="2"/>
    </font>
    <font>
      <sz val="10"/>
      <color theme="1"/>
      <name val="Calibri"/>
      <family val="2"/>
      <scheme val="minor"/>
    </font>
    <font>
      <sz val="10"/>
      <color theme="1"/>
      <name val="Arial"/>
      <family val="2"/>
    </font>
    <font>
      <b/>
      <sz val="10"/>
      <color theme="1"/>
      <name val="Arial"/>
      <family val="2"/>
    </font>
    <font>
      <sz val="12"/>
      <color rgb="FFFF0000"/>
      <name val="Calibri"/>
      <family val="2"/>
      <scheme val="minor"/>
    </font>
  </fonts>
  <fills count="11">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FFC000"/>
        <bgColor indexed="64"/>
      </patternFill>
    </fill>
    <fill>
      <patternFill patternType="solid">
        <fgColor theme="7"/>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175">
    <xf numFmtId="0" fontId="0" fillId="0" borderId="0" xfId="0"/>
    <xf numFmtId="0" fontId="0" fillId="3" borderId="0" xfId="0" applyFill="1"/>
    <xf numFmtId="0" fontId="0" fillId="3" borderId="0" xfId="0" applyFill="1" applyAlignment="1">
      <alignment horizontal="left"/>
    </xf>
    <xf numFmtId="0" fontId="0" fillId="5" borderId="0" xfId="0" applyFill="1" applyAlignment="1">
      <alignment horizontal="left"/>
    </xf>
    <xf numFmtId="0" fontId="0" fillId="5" borderId="0" xfId="0" applyFill="1"/>
    <xf numFmtId="0" fontId="0" fillId="2" borderId="0" xfId="0" applyFill="1" applyAlignment="1">
      <alignment horizontal="left"/>
    </xf>
    <xf numFmtId="0" fontId="0" fillId="2" borderId="0" xfId="0" applyFill="1"/>
    <xf numFmtId="49" fontId="4" fillId="2" borderId="0" xfId="0" applyNumberFormat="1" applyFont="1" applyFill="1" applyAlignment="1">
      <alignment vertical="top" wrapText="1"/>
    </xf>
    <xf numFmtId="0" fontId="4" fillId="2" borderId="0" xfId="0" applyFont="1" applyFill="1" applyAlignment="1">
      <alignment vertical="top" wrapText="1"/>
    </xf>
    <xf numFmtId="0" fontId="5" fillId="2" borderId="0" xfId="0" applyFont="1" applyFill="1"/>
    <xf numFmtId="0" fontId="0" fillId="4" borderId="0" xfId="0" applyFill="1" applyAlignment="1">
      <alignment horizontal="left"/>
    </xf>
    <xf numFmtId="0" fontId="0" fillId="4" borderId="0" xfId="0" applyFill="1"/>
    <xf numFmtId="0" fontId="0" fillId="6" borderId="0" xfId="0" applyFill="1" applyAlignment="1">
      <alignment horizontal="left"/>
    </xf>
    <xf numFmtId="0" fontId="0" fillId="6" borderId="0" xfId="0" applyFill="1"/>
    <xf numFmtId="0" fontId="6" fillId="0" borderId="0" xfId="0" applyFont="1"/>
    <xf numFmtId="0" fontId="0" fillId="7" borderId="0" xfId="0" applyFill="1"/>
    <xf numFmtId="0" fontId="6" fillId="7" borderId="0" xfId="0" applyFont="1" applyFill="1"/>
    <xf numFmtId="0" fontId="6" fillId="7" borderId="0" xfId="0" applyFont="1" applyFill="1" applyAlignment="1">
      <alignment vertical="top" wrapText="1"/>
    </xf>
    <xf numFmtId="0" fontId="3" fillId="7" borderId="0" xfId="0" applyFont="1" applyFill="1" applyAlignment="1">
      <alignment horizontal="left"/>
    </xf>
    <xf numFmtId="0" fontId="6" fillId="7" borderId="0" xfId="0" applyFont="1" applyFill="1" applyAlignment="1">
      <alignment vertical="top"/>
    </xf>
    <xf numFmtId="0" fontId="6" fillId="7" borderId="0" xfId="0" applyFont="1" applyFill="1" applyAlignment="1">
      <alignment horizontal="left" vertical="top" wrapText="1"/>
    </xf>
    <xf numFmtId="0" fontId="6" fillId="7" borderId="12" xfId="0" applyFont="1" applyFill="1" applyBorder="1" applyAlignment="1">
      <alignment horizontal="left" vertical="top"/>
    </xf>
    <xf numFmtId="0" fontId="6" fillId="7" borderId="4" xfId="0" applyFont="1" applyFill="1" applyBorder="1" applyAlignment="1">
      <alignment vertical="top" wrapText="1"/>
    </xf>
    <xf numFmtId="0" fontId="6" fillId="7" borderId="12" xfId="0" applyFont="1" applyFill="1" applyBorder="1" applyAlignment="1">
      <alignment vertical="top"/>
    </xf>
    <xf numFmtId="0" fontId="6" fillId="7" borderId="12" xfId="0" applyFont="1" applyFill="1" applyBorder="1" applyAlignment="1">
      <alignment vertical="top" wrapText="1"/>
    </xf>
    <xf numFmtId="0" fontId="6" fillId="7" borderId="5" xfId="0" applyFont="1" applyFill="1" applyBorder="1" applyAlignment="1">
      <alignment vertical="top"/>
    </xf>
    <xf numFmtId="0" fontId="6" fillId="7" borderId="6" xfId="0" applyFont="1" applyFill="1" applyBorder="1" applyAlignment="1">
      <alignment vertical="top" wrapText="1"/>
    </xf>
    <xf numFmtId="0" fontId="6" fillId="7" borderId="2" xfId="0" applyFont="1" applyFill="1" applyBorder="1" applyAlignment="1">
      <alignment vertical="top"/>
    </xf>
    <xf numFmtId="0" fontId="6" fillId="7" borderId="13" xfId="0" applyFont="1" applyFill="1" applyBorder="1" applyAlignment="1">
      <alignment vertical="top" wrapText="1"/>
    </xf>
    <xf numFmtId="0" fontId="6" fillId="7" borderId="1" xfId="0" applyFont="1" applyFill="1" applyBorder="1" applyAlignment="1">
      <alignment vertical="top"/>
    </xf>
    <xf numFmtId="0" fontId="7" fillId="7" borderId="0" xfId="0" applyFont="1" applyFill="1" applyAlignment="1">
      <alignment vertical="top" wrapText="1"/>
    </xf>
    <xf numFmtId="0" fontId="7" fillId="7" borderId="0" xfId="0" applyFont="1" applyFill="1" applyAlignment="1">
      <alignment horizontal="center"/>
    </xf>
    <xf numFmtId="0" fontId="7" fillId="7" borderId="0" xfId="0" applyFont="1" applyFill="1"/>
    <xf numFmtId="0" fontId="6" fillId="7" borderId="1" xfId="0" applyFont="1" applyFill="1" applyBorder="1"/>
    <xf numFmtId="0" fontId="7" fillId="7" borderId="1" xfId="0" applyFont="1" applyFill="1" applyBorder="1"/>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0" fillId="7" borderId="0" xfId="0" applyFill="1" applyAlignment="1">
      <alignment vertical="top"/>
    </xf>
    <xf numFmtId="0" fontId="0" fillId="7" borderId="1" xfId="0" applyFill="1" applyBorder="1" applyAlignment="1">
      <alignment vertical="top"/>
    </xf>
    <xf numFmtId="0" fontId="3" fillId="7" borderId="1" xfId="0" applyFont="1" applyFill="1" applyBorder="1" applyAlignment="1">
      <alignment vertical="top"/>
    </xf>
    <xf numFmtId="0" fontId="3" fillId="7" borderId="0" xfId="0" applyFont="1" applyFill="1" applyAlignment="1">
      <alignment vertical="top"/>
    </xf>
    <xf numFmtId="0" fontId="7" fillId="7" borderId="1" xfId="0" applyFont="1" applyFill="1" applyBorder="1" applyAlignment="1">
      <alignment vertical="top"/>
    </xf>
    <xf numFmtId="0" fontId="7" fillId="7" borderId="1" xfId="0" applyFont="1" applyFill="1" applyBorder="1" applyAlignment="1">
      <alignment horizontal="center" vertical="top"/>
    </xf>
    <xf numFmtId="0" fontId="7" fillId="7" borderId="1" xfId="0" applyFont="1" applyFill="1" applyBorder="1" applyAlignment="1">
      <alignment horizontal="center" vertical="top" wrapText="1"/>
    </xf>
    <xf numFmtId="0" fontId="6" fillId="7" borderId="0" xfId="0" applyFont="1" applyFill="1" applyAlignment="1">
      <alignment horizontal="center" vertical="top"/>
    </xf>
    <xf numFmtId="164" fontId="6" fillId="7" borderId="0" xfId="0" applyNumberFormat="1" applyFont="1" applyFill="1" applyAlignment="1">
      <alignment vertical="top"/>
    </xf>
    <xf numFmtId="3" fontId="6" fillId="7" borderId="1" xfId="0" applyNumberFormat="1" applyFont="1" applyFill="1" applyBorder="1" applyAlignment="1">
      <alignment vertical="top"/>
    </xf>
    <xf numFmtId="164" fontId="7" fillId="7" borderId="1" xfId="0" applyNumberFormat="1" applyFont="1" applyFill="1" applyBorder="1" applyAlignment="1">
      <alignment vertical="top"/>
    </xf>
    <xf numFmtId="3" fontId="6" fillId="7" borderId="1" xfId="0" applyNumberFormat="1" applyFont="1" applyFill="1" applyBorder="1"/>
    <xf numFmtId="3" fontId="7" fillId="7" borderId="1" xfId="0" applyNumberFormat="1" applyFont="1" applyFill="1" applyBorder="1"/>
    <xf numFmtId="3" fontId="6" fillId="7" borderId="0" xfId="0" applyNumberFormat="1" applyFont="1" applyFill="1"/>
    <xf numFmtId="0" fontId="8" fillId="7" borderId="0" xfId="0" applyFont="1" applyFill="1" applyAlignment="1">
      <alignment vertical="top" wrapText="1"/>
    </xf>
    <xf numFmtId="0" fontId="7" fillId="7" borderId="0" xfId="0" applyFont="1" applyFill="1" applyAlignment="1">
      <alignment horizontal="left"/>
    </xf>
    <xf numFmtId="0" fontId="7" fillId="2" borderId="7" xfId="0" applyFont="1" applyFill="1" applyBorder="1" applyAlignment="1">
      <alignment horizontal="left"/>
    </xf>
    <xf numFmtId="0" fontId="6" fillId="2" borderId="8" xfId="0" applyFont="1" applyFill="1" applyBorder="1"/>
    <xf numFmtId="0" fontId="7" fillId="3" borderId="9" xfId="0" applyFont="1" applyFill="1" applyBorder="1" applyAlignment="1">
      <alignment horizontal="left"/>
    </xf>
    <xf numFmtId="0" fontId="6" fillId="3" borderId="0" xfId="0" applyFont="1" applyFill="1"/>
    <xf numFmtId="0" fontId="7" fillId="4" borderId="10" xfId="0" applyFont="1" applyFill="1" applyBorder="1" applyAlignment="1">
      <alignment horizontal="left"/>
    </xf>
    <xf numFmtId="0" fontId="6" fillId="4" borderId="11" xfId="0" applyFont="1" applyFill="1" applyBorder="1"/>
    <xf numFmtId="0" fontId="7" fillId="5" borderId="7" xfId="0" applyFont="1" applyFill="1" applyBorder="1" applyAlignment="1">
      <alignment horizontal="left"/>
    </xf>
    <xf numFmtId="0" fontId="6" fillId="5" borderId="8" xfId="0" applyFont="1" applyFill="1" applyBorder="1"/>
    <xf numFmtId="0" fontId="7" fillId="6" borderId="10" xfId="0" applyFont="1" applyFill="1" applyBorder="1" applyAlignment="1">
      <alignment horizontal="left"/>
    </xf>
    <xf numFmtId="0" fontId="6" fillId="6" borderId="11" xfId="0" applyFont="1" applyFill="1" applyBorder="1"/>
    <xf numFmtId="3" fontId="7" fillId="7" borderId="1" xfId="0" applyNumberFormat="1" applyFont="1" applyFill="1" applyBorder="1" applyAlignment="1">
      <alignment vertical="top"/>
    </xf>
    <xf numFmtId="0" fontId="0" fillId="0" borderId="0" xfId="0" applyAlignment="1">
      <alignment wrapText="1"/>
    </xf>
    <xf numFmtId="0" fontId="8" fillId="7" borderId="0" xfId="0" applyFont="1" applyFill="1" applyAlignment="1">
      <alignment horizontal="left" vertical="top" wrapText="1"/>
    </xf>
    <xf numFmtId="0" fontId="3" fillId="7" borderId="0" xfId="0" applyFont="1" applyFill="1"/>
    <xf numFmtId="3" fontId="7" fillId="7" borderId="0" xfId="0" applyNumberFormat="1" applyFont="1" applyFill="1"/>
    <xf numFmtId="3" fontId="0" fillId="7" borderId="0" xfId="0" applyNumberFormat="1" applyFill="1"/>
    <xf numFmtId="0" fontId="9" fillId="7" borderId="1" xfId="0" applyFont="1" applyFill="1" applyBorder="1" applyAlignment="1">
      <alignment horizontal="center" vertical="top"/>
    </xf>
    <xf numFmtId="0" fontId="9" fillId="7" borderId="1" xfId="0" applyFont="1" applyFill="1" applyBorder="1" applyAlignment="1">
      <alignment horizontal="left" vertical="top" wrapText="1"/>
    </xf>
    <xf numFmtId="0" fontId="10" fillId="7" borderId="1" xfId="0" applyFont="1" applyFill="1" applyBorder="1" applyAlignment="1">
      <alignment vertical="top"/>
    </xf>
    <xf numFmtId="164" fontId="10" fillId="7" borderId="1" xfId="1" applyNumberFormat="1" applyFont="1" applyFill="1" applyBorder="1" applyAlignment="1">
      <alignment vertical="top"/>
    </xf>
    <xf numFmtId="164" fontId="3" fillId="7" borderId="1" xfId="1" applyNumberFormat="1" applyFont="1" applyFill="1" applyBorder="1" applyAlignment="1">
      <alignment vertical="top"/>
    </xf>
    <xf numFmtId="0" fontId="0" fillId="7" borderId="1" xfId="0" applyFill="1" applyBorder="1"/>
    <xf numFmtId="0" fontId="3" fillId="7" borderId="1" xfId="0" applyFont="1" applyFill="1" applyBorder="1"/>
    <xf numFmtId="0" fontId="3" fillId="7" borderId="1" xfId="0" applyFont="1" applyFill="1" applyBorder="1" applyAlignment="1">
      <alignment horizontal="center" wrapText="1"/>
    </xf>
    <xf numFmtId="164" fontId="0" fillId="7" borderId="1" xfId="1" applyNumberFormat="1" applyFont="1" applyFill="1" applyBorder="1"/>
    <xf numFmtId="164" fontId="0" fillId="7" borderId="1" xfId="1" applyNumberFormat="1" applyFont="1" applyFill="1" applyBorder="1" applyAlignment="1">
      <alignment vertical="top"/>
    </xf>
    <xf numFmtId="0" fontId="0" fillId="7" borderId="1" xfId="0" applyFill="1" applyBorder="1" applyAlignment="1">
      <alignment horizontal="right"/>
    </xf>
    <xf numFmtId="164" fontId="0" fillId="7" borderId="1" xfId="1" applyNumberFormat="1" applyFont="1" applyFill="1" applyBorder="1" applyAlignment="1">
      <alignment horizontal="right" vertical="top"/>
    </xf>
    <xf numFmtId="0" fontId="9" fillId="7" borderId="1" xfId="0" applyFont="1" applyFill="1" applyBorder="1" applyAlignment="1">
      <alignment vertical="top"/>
    </xf>
    <xf numFmtId="0" fontId="10" fillId="7" borderId="1" xfId="0" applyFont="1" applyFill="1" applyBorder="1"/>
    <xf numFmtId="0" fontId="13" fillId="7" borderId="1" xfId="0" applyFont="1" applyFill="1" applyBorder="1" applyAlignment="1">
      <alignment vertical="top"/>
    </xf>
    <xf numFmtId="164" fontId="12" fillId="0" borderId="1" xfId="1" applyNumberFormat="1" applyFont="1" applyBorder="1"/>
    <xf numFmtId="164" fontId="13" fillId="0" borderId="1" xfId="1" applyNumberFormat="1" applyFont="1" applyBorder="1"/>
    <xf numFmtId="0" fontId="0" fillId="0" borderId="1" xfId="0" applyBorder="1"/>
    <xf numFmtId="0" fontId="0" fillId="7" borderId="1" xfId="0" applyFill="1" applyBorder="1" applyAlignment="1">
      <alignment horizontal="left"/>
    </xf>
    <xf numFmtId="164" fontId="0" fillId="7" borderId="1" xfId="0" applyNumberFormat="1" applyFill="1" applyBorder="1"/>
    <xf numFmtId="3" fontId="0" fillId="7" borderId="1" xfId="0" applyNumberFormat="1" applyFill="1" applyBorder="1"/>
    <xf numFmtId="0" fontId="3" fillId="7" borderId="1" xfId="0" applyFont="1" applyFill="1" applyBorder="1" applyAlignment="1">
      <alignment horizontal="left"/>
    </xf>
    <xf numFmtId="164" fontId="3" fillId="7" borderId="1" xfId="0" applyNumberFormat="1" applyFont="1" applyFill="1" applyBorder="1"/>
    <xf numFmtId="3" fontId="3" fillId="7" borderId="1" xfId="0" applyNumberFormat="1" applyFont="1" applyFill="1" applyBorder="1"/>
    <xf numFmtId="0" fontId="0" fillId="7" borderId="0" xfId="0" applyFill="1" applyAlignment="1">
      <alignment horizontal="center"/>
    </xf>
    <xf numFmtId="164" fontId="0" fillId="0" borderId="1" xfId="1" applyNumberFormat="1" applyFont="1" applyBorder="1"/>
    <xf numFmtId="43" fontId="0" fillId="7" borderId="0" xfId="0" applyNumberFormat="1" applyFill="1"/>
    <xf numFmtId="9" fontId="6" fillId="7" borderId="0" xfId="2" applyFont="1" applyFill="1" applyBorder="1" applyAlignment="1">
      <alignment vertical="top"/>
    </xf>
    <xf numFmtId="9" fontId="7" fillId="7" borderId="0" xfId="2" applyFont="1" applyFill="1" applyBorder="1" applyAlignment="1">
      <alignment vertical="top"/>
    </xf>
    <xf numFmtId="0" fontId="7" fillId="8" borderId="0" xfId="0" applyFont="1" applyFill="1" applyAlignment="1">
      <alignment horizontal="center"/>
    </xf>
    <xf numFmtId="0" fontId="7" fillId="0" borderId="0" xfId="0" applyFont="1" applyAlignment="1">
      <alignment horizontal="left" vertical="top"/>
    </xf>
    <xf numFmtId="0" fontId="6" fillId="0" borderId="0" xfId="0" applyFont="1" applyAlignment="1">
      <alignment vertical="top"/>
    </xf>
    <xf numFmtId="43" fontId="0" fillId="7" borderId="0" xfId="0" applyNumberFormat="1" applyFill="1" applyAlignment="1">
      <alignment vertical="top"/>
    </xf>
    <xf numFmtId="164" fontId="0" fillId="7" borderId="1" xfId="0" applyNumberFormat="1" applyFill="1" applyBorder="1" applyAlignment="1">
      <alignment horizontal="right"/>
    </xf>
    <xf numFmtId="3" fontId="0" fillId="7" borderId="1" xfId="0" applyNumberFormat="1" applyFill="1" applyBorder="1" applyAlignment="1">
      <alignment horizontal="right"/>
    </xf>
    <xf numFmtId="164" fontId="0" fillId="7" borderId="1" xfId="1" applyNumberFormat="1" applyFont="1" applyFill="1" applyBorder="1" applyAlignment="1">
      <alignment horizontal="right"/>
    </xf>
    <xf numFmtId="164" fontId="0" fillId="0" borderId="1" xfId="1" applyNumberFormat="1" applyFont="1" applyBorder="1" applyAlignment="1">
      <alignment horizontal="right"/>
    </xf>
    <xf numFmtId="0" fontId="3" fillId="7" borderId="15" xfId="0" applyFont="1" applyFill="1" applyBorder="1"/>
    <xf numFmtId="0" fontId="3" fillId="7" borderId="15" xfId="0" applyFont="1" applyFill="1" applyBorder="1" applyAlignment="1">
      <alignment horizontal="right"/>
    </xf>
    <xf numFmtId="0" fontId="0" fillId="9" borderId="0" xfId="0" applyFill="1"/>
    <xf numFmtId="164" fontId="7" fillId="0" borderId="1" xfId="1" applyNumberFormat="1" applyFont="1" applyBorder="1" applyAlignment="1">
      <alignment horizontal="right"/>
    </xf>
    <xf numFmtId="164" fontId="7" fillId="7" borderId="1" xfId="1" applyNumberFormat="1" applyFont="1" applyFill="1" applyBorder="1" applyAlignment="1">
      <alignment horizontal="right"/>
    </xf>
    <xf numFmtId="164" fontId="6" fillId="0" borderId="1" xfId="1" applyNumberFormat="1" applyFont="1" applyBorder="1"/>
    <xf numFmtId="0" fontId="7" fillId="0" borderId="1" xfId="0" applyFont="1" applyBorder="1"/>
    <xf numFmtId="0" fontId="0" fillId="7" borderId="0" xfId="0" applyFill="1" applyAlignment="1">
      <alignment horizontal="left" vertical="top" wrapText="1"/>
    </xf>
    <xf numFmtId="0" fontId="7" fillId="0" borderId="0" xfId="0" applyFont="1" applyAlignment="1">
      <alignment horizontal="center"/>
    </xf>
    <xf numFmtId="0" fontId="7" fillId="7" borderId="0" xfId="0" applyFont="1" applyFill="1" applyAlignment="1">
      <alignment horizontal="center" vertical="top"/>
    </xf>
    <xf numFmtId="0" fontId="7" fillId="7" borderId="0" xfId="0" applyFont="1" applyFill="1" applyAlignment="1">
      <alignment vertical="top"/>
    </xf>
    <xf numFmtId="1" fontId="6" fillId="7" borderId="1" xfId="0" applyNumberFormat="1" applyFont="1" applyFill="1" applyBorder="1"/>
    <xf numFmtId="0" fontId="6" fillId="7" borderId="8" xfId="0" applyFont="1" applyFill="1" applyBorder="1" applyAlignment="1">
      <alignment horizontal="center" vertical="center" wrapText="1"/>
    </xf>
    <xf numFmtId="0" fontId="6" fillId="7" borderId="11" xfId="0" applyFont="1" applyFill="1" applyBorder="1" applyAlignment="1">
      <alignment horizontal="center" vertical="center" wrapText="1"/>
    </xf>
    <xf numFmtId="3" fontId="7" fillId="0" borderId="1" xfId="0" applyNumberFormat="1" applyFont="1" applyBorder="1"/>
    <xf numFmtId="164" fontId="6" fillId="0" borderId="1" xfId="1" applyNumberFormat="1" applyFont="1" applyFill="1" applyBorder="1"/>
    <xf numFmtId="164" fontId="7" fillId="0" borderId="1" xfId="1" applyNumberFormat="1" applyFont="1" applyFill="1" applyBorder="1" applyAlignment="1">
      <alignment horizontal="right"/>
    </xf>
    <xf numFmtId="164" fontId="6" fillId="0" borderId="0" xfId="0" applyNumberFormat="1" applyFont="1" applyAlignment="1">
      <alignment vertical="top"/>
    </xf>
    <xf numFmtId="0" fontId="7" fillId="5" borderId="17" xfId="0" applyFont="1" applyFill="1" applyBorder="1" applyAlignment="1">
      <alignment horizontal="left" vertical="top"/>
    </xf>
    <xf numFmtId="0" fontId="7" fillId="5" borderId="18" xfId="0" applyFont="1" applyFill="1" applyBorder="1" applyAlignment="1">
      <alignment horizontal="left" vertical="top"/>
    </xf>
    <xf numFmtId="0" fontId="7" fillId="5" borderId="16" xfId="0" applyFont="1" applyFill="1" applyBorder="1" applyAlignment="1">
      <alignment horizontal="left" vertical="top"/>
    </xf>
    <xf numFmtId="0" fontId="7" fillId="7" borderId="0" xfId="0" applyFont="1" applyFill="1" applyAlignment="1">
      <alignment horizontal="left" vertical="top"/>
    </xf>
    <xf numFmtId="0" fontId="6" fillId="7" borderId="7" xfId="0" applyFont="1" applyFill="1" applyBorder="1" applyAlignment="1">
      <alignment horizontal="left"/>
    </xf>
    <xf numFmtId="0" fontId="6" fillId="7" borderId="8" xfId="0" applyFont="1" applyFill="1" applyBorder="1" applyAlignment="1">
      <alignment horizontal="left"/>
    </xf>
    <xf numFmtId="0" fontId="6" fillId="7" borderId="10" xfId="0" applyFont="1" applyFill="1" applyBorder="1" applyAlignment="1">
      <alignment horizontal="left"/>
    </xf>
    <xf numFmtId="0" fontId="6" fillId="7" borderId="11" xfId="0" applyFont="1" applyFill="1" applyBorder="1" applyAlignment="1">
      <alignment horizontal="left"/>
    </xf>
    <xf numFmtId="0" fontId="0" fillId="0" borderId="0" xfId="0" applyAlignment="1">
      <alignment horizontal="left" vertical="top" wrapText="1"/>
    </xf>
    <xf numFmtId="0" fontId="0" fillId="7" borderId="0" xfId="0" applyFill="1" applyAlignment="1">
      <alignment horizontal="left" vertical="top" wrapText="1"/>
    </xf>
    <xf numFmtId="0" fontId="11" fillId="0" borderId="14" xfId="0" applyFont="1" applyBorder="1" applyAlignment="1">
      <alignment horizontal="left" vertical="top" wrapText="1"/>
    </xf>
    <xf numFmtId="0" fontId="6" fillId="9" borderId="0" xfId="0" applyFont="1" applyFill="1" applyAlignment="1">
      <alignment horizontal="center"/>
    </xf>
    <xf numFmtId="0" fontId="7" fillId="7" borderId="12" xfId="0" applyFont="1" applyFill="1" applyBorder="1" applyAlignment="1">
      <alignment horizontal="center"/>
    </xf>
    <xf numFmtId="0" fontId="7" fillId="7" borderId="3" xfId="0" applyFont="1" applyFill="1" applyBorder="1" applyAlignment="1">
      <alignment horizontal="center"/>
    </xf>
    <xf numFmtId="0" fontId="7" fillId="7" borderId="4" xfId="0" applyFont="1" applyFill="1" applyBorder="1" applyAlignment="1">
      <alignment horizontal="center"/>
    </xf>
    <xf numFmtId="0" fontId="7" fillId="8" borderId="0" xfId="0" applyFont="1" applyFill="1" applyAlignment="1">
      <alignment horizontal="center"/>
    </xf>
    <xf numFmtId="0" fontId="7" fillId="8" borderId="12" xfId="0" applyFont="1" applyFill="1" applyBorder="1" applyAlignment="1">
      <alignment horizontal="left" vertical="top"/>
    </xf>
    <xf numFmtId="0" fontId="7" fillId="8" borderId="3" xfId="0" applyFont="1" applyFill="1" applyBorder="1" applyAlignment="1">
      <alignment horizontal="left" vertical="top"/>
    </xf>
    <xf numFmtId="0" fontId="7" fillId="8" borderId="4" xfId="0" applyFont="1" applyFill="1" applyBorder="1" applyAlignment="1">
      <alignment horizontal="left" vertical="top"/>
    </xf>
    <xf numFmtId="0" fontId="7" fillId="5" borderId="5" xfId="0" applyFont="1" applyFill="1" applyBorder="1" applyAlignment="1">
      <alignment horizontal="left" vertical="top"/>
    </xf>
    <xf numFmtId="0" fontId="7" fillId="5" borderId="14" xfId="0" applyFont="1" applyFill="1" applyBorder="1" applyAlignment="1">
      <alignment horizontal="left" vertical="top"/>
    </xf>
    <xf numFmtId="0" fontId="7" fillId="5" borderId="6" xfId="0" applyFont="1" applyFill="1" applyBorder="1" applyAlignment="1">
      <alignment horizontal="left" vertical="top"/>
    </xf>
    <xf numFmtId="0" fontId="7" fillId="7" borderId="12" xfId="0" applyFont="1" applyFill="1" applyBorder="1" applyAlignment="1">
      <alignment horizontal="center" vertical="top"/>
    </xf>
    <xf numFmtId="0" fontId="7" fillId="7" borderId="3" xfId="0" applyFont="1" applyFill="1" applyBorder="1" applyAlignment="1">
      <alignment horizontal="center" vertical="top"/>
    </xf>
    <xf numFmtId="0" fontId="7" fillId="7" borderId="4" xfId="0" applyFont="1" applyFill="1" applyBorder="1" applyAlignment="1">
      <alignment horizontal="center" vertical="top"/>
    </xf>
    <xf numFmtId="0" fontId="7" fillId="7" borderId="1" xfId="0" applyFont="1" applyFill="1" applyBorder="1" applyAlignment="1">
      <alignment horizontal="center" vertical="top"/>
    </xf>
    <xf numFmtId="0" fontId="6" fillId="10" borderId="1" xfId="0" applyFont="1" applyFill="1" applyBorder="1"/>
    <xf numFmtId="3" fontId="6" fillId="10" borderId="1" xfId="0" applyNumberFormat="1" applyFont="1" applyFill="1" applyBorder="1"/>
    <xf numFmtId="0" fontId="10" fillId="10" borderId="1" xfId="0" applyFont="1" applyFill="1" applyBorder="1"/>
    <xf numFmtId="164" fontId="0" fillId="10" borderId="1" xfId="1" applyNumberFormat="1" applyFont="1" applyFill="1" applyBorder="1"/>
    <xf numFmtId="164" fontId="0" fillId="10" borderId="1" xfId="1" applyNumberFormat="1" applyFont="1" applyFill="1" applyBorder="1" applyAlignment="1">
      <alignment vertical="top"/>
    </xf>
    <xf numFmtId="0" fontId="0" fillId="10" borderId="1" xfId="0" applyFill="1" applyBorder="1" applyAlignment="1">
      <alignment horizontal="right"/>
    </xf>
    <xf numFmtId="0" fontId="0" fillId="10" borderId="1" xfId="0" applyFill="1" applyBorder="1"/>
    <xf numFmtId="164" fontId="0" fillId="10" borderId="1" xfId="1" applyNumberFormat="1" applyFont="1" applyFill="1" applyBorder="1" applyAlignment="1">
      <alignment horizontal="right" vertical="top"/>
    </xf>
    <xf numFmtId="0" fontId="0" fillId="10" borderId="1" xfId="0" applyFill="1" applyBorder="1" applyAlignment="1">
      <alignment vertical="top"/>
    </xf>
    <xf numFmtId="0" fontId="6" fillId="10" borderId="1" xfId="0" applyFont="1" applyFill="1" applyBorder="1" applyAlignment="1">
      <alignment vertical="top"/>
    </xf>
    <xf numFmtId="164" fontId="6" fillId="10" borderId="1" xfId="1" applyNumberFormat="1" applyFont="1" applyFill="1" applyBorder="1"/>
    <xf numFmtId="3" fontId="6" fillId="10" borderId="1" xfId="0" applyNumberFormat="1" applyFont="1" applyFill="1" applyBorder="1" applyAlignment="1">
      <alignment vertical="top"/>
    </xf>
    <xf numFmtId="0" fontId="7" fillId="10" borderId="1" xfId="0" applyFont="1" applyFill="1" applyBorder="1" applyAlignment="1">
      <alignment vertical="top"/>
    </xf>
    <xf numFmtId="49" fontId="7" fillId="10" borderId="1" xfId="0" applyNumberFormat="1" applyFont="1" applyFill="1" applyBorder="1" applyAlignment="1">
      <alignment horizontal="right" vertical="top"/>
    </xf>
    <xf numFmtId="0" fontId="7" fillId="10" borderId="0" xfId="0" applyFont="1" applyFill="1" applyAlignment="1">
      <alignment vertical="top"/>
    </xf>
    <xf numFmtId="3" fontId="7" fillId="10" borderId="1" xfId="0" applyNumberFormat="1" applyFont="1" applyFill="1" applyBorder="1" applyAlignment="1">
      <alignment vertical="top"/>
    </xf>
    <xf numFmtId="3" fontId="7" fillId="10" borderId="1" xfId="0" applyNumberFormat="1" applyFont="1" applyFill="1" applyBorder="1"/>
    <xf numFmtId="0" fontId="7" fillId="10" borderId="0" xfId="0" applyFont="1" applyFill="1"/>
    <xf numFmtId="0" fontId="3" fillId="10" borderId="0" xfId="0" applyFont="1" applyFill="1"/>
    <xf numFmtId="0" fontId="6" fillId="10" borderId="0" xfId="0" applyFont="1" applyFill="1"/>
    <xf numFmtId="0" fontId="0" fillId="10" borderId="0" xfId="0" applyFill="1"/>
    <xf numFmtId="0" fontId="7" fillId="10" borderId="1" xfId="0" applyFont="1" applyFill="1" applyBorder="1"/>
    <xf numFmtId="3" fontId="7" fillId="10" borderId="0" xfId="0" applyNumberFormat="1" applyFont="1" applyFill="1"/>
    <xf numFmtId="3" fontId="6" fillId="10" borderId="0" xfId="0" applyNumberFormat="1" applyFont="1" applyFill="1"/>
    <xf numFmtId="3" fontId="14" fillId="10" borderId="0" xfId="0" applyNumberFormat="1" applyFont="1" applyFill="1"/>
  </cellXfs>
  <cellStyles count="3">
    <cellStyle name="Komma" xfId="1" builtinId="3"/>
    <cellStyle name="Normal" xfId="0" builtinId="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8A7E-F135-4661-9A34-1BE2D23A490F}">
  <sheetPr>
    <tabColor theme="0"/>
    <pageSetUpPr fitToPage="1"/>
  </sheetPr>
  <dimension ref="B1:F16"/>
  <sheetViews>
    <sheetView workbookViewId="0">
      <selection activeCell="G10" sqref="G10"/>
    </sheetView>
  </sheetViews>
  <sheetFormatPr baseColWidth="10" defaultColWidth="10.81640625" defaultRowHeight="15.5" x14ac:dyDescent="0.35"/>
  <cols>
    <col min="1" max="1" width="4.453125" style="19" customWidth="1"/>
    <col min="2" max="2" width="33.7265625" style="19" customWidth="1"/>
    <col min="3" max="3" width="83.54296875" style="19" customWidth="1"/>
    <col min="4" max="16384" width="10.81640625" style="19"/>
  </cols>
  <sheetData>
    <row r="1" spans="2:6" x14ac:dyDescent="0.35">
      <c r="B1" s="127" t="s">
        <v>0</v>
      </c>
      <c r="C1" s="127"/>
    </row>
    <row r="2" spans="2:6" ht="31" x14ac:dyDescent="0.35">
      <c r="B2" s="23" t="s">
        <v>1</v>
      </c>
      <c r="C2" s="22" t="s">
        <v>2</v>
      </c>
    </row>
    <row r="3" spans="2:6" x14ac:dyDescent="0.35">
      <c r="C3" s="17"/>
    </row>
    <row r="4" spans="2:6" ht="31" x14ac:dyDescent="0.35">
      <c r="B4" s="24" t="s">
        <v>3</v>
      </c>
      <c r="C4" s="22" t="s">
        <v>4</v>
      </c>
    </row>
    <row r="5" spans="2:6" x14ac:dyDescent="0.35">
      <c r="B5" s="17"/>
      <c r="C5" s="17"/>
    </row>
    <row r="6" spans="2:6" x14ac:dyDescent="0.35">
      <c r="B6" s="24" t="s">
        <v>517</v>
      </c>
      <c r="C6" s="22" t="s">
        <v>518</v>
      </c>
    </row>
    <row r="7" spans="2:6" ht="45.65" customHeight="1" x14ac:dyDescent="0.35">
      <c r="B7" s="25" t="s">
        <v>519</v>
      </c>
      <c r="C7" s="26" t="s">
        <v>510</v>
      </c>
    </row>
    <row r="8" spans="2:6" ht="44.5" customHeight="1" x14ac:dyDescent="0.35">
      <c r="B8" s="23" t="s">
        <v>520</v>
      </c>
      <c r="C8" s="22" t="s">
        <v>511</v>
      </c>
    </row>
    <row r="9" spans="2:6" ht="44.15" customHeight="1" x14ac:dyDescent="0.35">
      <c r="B9" s="27" t="s">
        <v>521</v>
      </c>
      <c r="C9" s="28" t="s">
        <v>515</v>
      </c>
    </row>
    <row r="10" spans="2:6" ht="45.65" customHeight="1" x14ac:dyDescent="0.35">
      <c r="B10" s="23" t="s">
        <v>522</v>
      </c>
      <c r="C10" s="22" t="s">
        <v>516</v>
      </c>
    </row>
    <row r="11" spans="2:6" x14ac:dyDescent="0.35">
      <c r="C11" s="17"/>
    </row>
    <row r="12" spans="2:6" ht="65.150000000000006" customHeight="1" x14ac:dyDescent="0.35">
      <c r="B12" s="23" t="s">
        <v>5</v>
      </c>
      <c r="C12" s="22" t="s">
        <v>514</v>
      </c>
    </row>
    <row r="14" spans="2:6" ht="131.5" customHeight="1" x14ac:dyDescent="0.35">
      <c r="B14" s="24" t="s">
        <v>6</v>
      </c>
      <c r="C14" s="22" t="s">
        <v>7</v>
      </c>
      <c r="D14" s="17"/>
      <c r="E14" s="17"/>
      <c r="F14" s="17"/>
    </row>
    <row r="16" spans="2:6" ht="46.5" x14ac:dyDescent="0.35">
      <c r="B16" s="21" t="s">
        <v>8</v>
      </c>
      <c r="C16" s="22" t="s">
        <v>497</v>
      </c>
    </row>
  </sheetData>
  <mergeCells count="1">
    <mergeCell ref="B1:C1"/>
  </mergeCells>
  <pageMargins left="0.7" right="0.7" top="0.75" bottom="0.75" header="0.3" footer="0.3"/>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50DB0-B627-42CC-A4A8-820032C1FE06}">
  <sheetPr>
    <tabColor theme="0"/>
  </sheetPr>
  <dimension ref="A1:A30"/>
  <sheetViews>
    <sheetView topLeftCell="A4" workbookViewId="0">
      <selection activeCell="A30" sqref="A30"/>
    </sheetView>
  </sheetViews>
  <sheetFormatPr baseColWidth="10" defaultColWidth="10.81640625" defaultRowHeight="15.5" x14ac:dyDescent="0.35"/>
  <cols>
    <col min="1" max="1" width="133" style="17" customWidth="1"/>
    <col min="2" max="16384" width="10.81640625" style="19"/>
  </cols>
  <sheetData>
    <row r="1" spans="1:1" x14ac:dyDescent="0.35">
      <c r="A1" s="30" t="s">
        <v>9</v>
      </c>
    </row>
    <row r="2" spans="1:1" x14ac:dyDescent="0.35">
      <c r="A2" s="51" t="s">
        <v>10</v>
      </c>
    </row>
    <row r="3" spans="1:1" x14ac:dyDescent="0.35">
      <c r="A3" s="20" t="s">
        <v>11</v>
      </c>
    </row>
    <row r="5" spans="1:1" x14ac:dyDescent="0.35">
      <c r="A5" s="30" t="s">
        <v>12</v>
      </c>
    </row>
    <row r="6" spans="1:1" ht="31" x14ac:dyDescent="0.35">
      <c r="A6" s="17" t="s">
        <v>523</v>
      </c>
    </row>
    <row r="7" spans="1:1" x14ac:dyDescent="0.35">
      <c r="A7" s="17" t="s">
        <v>512</v>
      </c>
    </row>
    <row r="8" spans="1:1" x14ac:dyDescent="0.35">
      <c r="A8" s="20" t="s">
        <v>13</v>
      </c>
    </row>
    <row r="9" spans="1:1" ht="31" x14ac:dyDescent="0.35">
      <c r="A9" s="17" t="s">
        <v>524</v>
      </c>
    </row>
    <row r="10" spans="1:1" ht="43.5" x14ac:dyDescent="0.35">
      <c r="A10" s="64" t="s">
        <v>525</v>
      </c>
    </row>
    <row r="11" spans="1:1" x14ac:dyDescent="0.35">
      <c r="A11" s="19"/>
    </row>
    <row r="12" spans="1:1" x14ac:dyDescent="0.35">
      <c r="A12" s="65" t="s">
        <v>14</v>
      </c>
    </row>
    <row r="13" spans="1:1" x14ac:dyDescent="0.35">
      <c r="A13" s="65" t="s">
        <v>15</v>
      </c>
    </row>
    <row r="14" spans="1:1" x14ac:dyDescent="0.35">
      <c r="A14" s="65" t="s">
        <v>526</v>
      </c>
    </row>
    <row r="15" spans="1:1" x14ac:dyDescent="0.35">
      <c r="A15" s="65" t="s">
        <v>527</v>
      </c>
    </row>
    <row r="16" spans="1:1" x14ac:dyDescent="0.35">
      <c r="A16" s="65" t="s">
        <v>528</v>
      </c>
    </row>
    <row r="17" spans="1:1" x14ac:dyDescent="0.35">
      <c r="A17" s="65" t="s">
        <v>529</v>
      </c>
    </row>
    <row r="18" spans="1:1" x14ac:dyDescent="0.35">
      <c r="A18" s="65" t="s">
        <v>530</v>
      </c>
    </row>
    <row r="19" spans="1:1" x14ac:dyDescent="0.35">
      <c r="A19" s="20"/>
    </row>
    <row r="20" spans="1:1" x14ac:dyDescent="0.35">
      <c r="A20" s="30" t="s">
        <v>16</v>
      </c>
    </row>
    <row r="21" spans="1:1" ht="31" x14ac:dyDescent="0.35">
      <c r="A21" s="20" t="s">
        <v>531</v>
      </c>
    </row>
    <row r="22" spans="1:1" ht="31" x14ac:dyDescent="0.35">
      <c r="A22" s="20" t="s">
        <v>533</v>
      </c>
    </row>
    <row r="23" spans="1:1" ht="31" x14ac:dyDescent="0.35">
      <c r="A23" s="20" t="s">
        <v>534</v>
      </c>
    </row>
    <row r="24" spans="1:1" x14ac:dyDescent="0.35">
      <c r="A24" s="20" t="s">
        <v>532</v>
      </c>
    </row>
    <row r="25" spans="1:1" ht="31" x14ac:dyDescent="0.35">
      <c r="A25" s="20" t="s">
        <v>535</v>
      </c>
    </row>
    <row r="27" spans="1:1" x14ac:dyDescent="0.35">
      <c r="A27" s="30" t="s">
        <v>17</v>
      </c>
    </row>
    <row r="28" spans="1:1" ht="31" x14ac:dyDescent="0.35">
      <c r="A28" s="17" t="s">
        <v>501</v>
      </c>
    </row>
    <row r="29" spans="1:1" ht="31" x14ac:dyDescent="0.35">
      <c r="A29" s="17" t="s">
        <v>536</v>
      </c>
    </row>
    <row r="30" spans="1:1" x14ac:dyDescent="0.35">
      <c r="A30" s="17" t="s">
        <v>537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FB237-BB2C-48EC-8895-537FA2456166}">
  <sheetPr>
    <tabColor theme="0"/>
    <pageSetUpPr fitToPage="1"/>
  </sheetPr>
  <dimension ref="A1:AK73"/>
  <sheetViews>
    <sheetView topLeftCell="A30" workbookViewId="0">
      <selection activeCell="B64" sqref="B64"/>
    </sheetView>
  </sheetViews>
  <sheetFormatPr baseColWidth="10" defaultColWidth="11.453125" defaultRowHeight="14.5" x14ac:dyDescent="0.35"/>
  <cols>
    <col min="1" max="1" width="22.81640625" bestFit="1" customWidth="1"/>
    <col min="2" max="2" width="63.54296875" bestFit="1" customWidth="1"/>
    <col min="3" max="3" width="18" customWidth="1"/>
    <col min="4" max="37" width="10.81640625" style="15"/>
  </cols>
  <sheetData>
    <row r="1" spans="1:37" s="15" customFormat="1" ht="15" thickBot="1" x14ac:dyDescent="0.4">
      <c r="A1" s="18" t="s">
        <v>18</v>
      </c>
    </row>
    <row r="2" spans="1:37" s="14" customFormat="1" ht="15.5" x14ac:dyDescent="0.35">
      <c r="A2" s="53" t="s">
        <v>19</v>
      </c>
      <c r="B2" s="54"/>
      <c r="C2" s="54"/>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row>
    <row r="3" spans="1:37" s="14" customFormat="1" ht="15.5" x14ac:dyDescent="0.35">
      <c r="A3" s="55" t="s">
        <v>20</v>
      </c>
      <c r="B3" s="56"/>
      <c r="C3" s="5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row>
    <row r="4" spans="1:37" s="14" customFormat="1" ht="16" thickBot="1" x14ac:dyDescent="0.4">
      <c r="A4" s="57" t="s">
        <v>21</v>
      </c>
      <c r="B4" s="58"/>
      <c r="C4" s="58"/>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row>
    <row r="5" spans="1:37" s="14" customFormat="1" ht="15.5" x14ac:dyDescent="0.35">
      <c r="A5" s="59" t="s">
        <v>22</v>
      </c>
      <c r="B5" s="60"/>
      <c r="C5" s="60"/>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row>
    <row r="6" spans="1:37" s="14" customFormat="1" ht="16" thickBot="1" x14ac:dyDescent="0.4">
      <c r="A6" s="61" t="s">
        <v>23</v>
      </c>
      <c r="B6" s="62"/>
      <c r="C6" s="62"/>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row>
    <row r="7" spans="1:37" s="15" customFormat="1" x14ac:dyDescent="0.35"/>
    <row r="8" spans="1:37" s="15" customFormat="1" x14ac:dyDescent="0.35"/>
    <row r="9" spans="1:37" s="16" customFormat="1" ht="15.5" x14ac:dyDescent="0.35">
      <c r="A9" s="52" t="s">
        <v>24</v>
      </c>
      <c r="B9" s="32" t="s">
        <v>25</v>
      </c>
    </row>
    <row r="10" spans="1:37" x14ac:dyDescent="0.35">
      <c r="A10" s="2">
        <v>47241</v>
      </c>
      <c r="B10" s="1" t="s">
        <v>26</v>
      </c>
      <c r="C10" s="1"/>
    </row>
    <row r="11" spans="1:37" x14ac:dyDescent="0.35">
      <c r="A11" s="3">
        <v>49100</v>
      </c>
      <c r="B11" s="4" t="s">
        <v>27</v>
      </c>
      <c r="C11" s="4"/>
    </row>
    <row r="12" spans="1:37" x14ac:dyDescent="0.35">
      <c r="A12" s="3">
        <v>49311</v>
      </c>
      <c r="B12" s="4" t="s">
        <v>28</v>
      </c>
      <c r="C12" s="4"/>
    </row>
    <row r="13" spans="1:37" x14ac:dyDescent="0.35">
      <c r="A13" s="3">
        <v>49312</v>
      </c>
      <c r="B13" s="4" t="s">
        <v>29</v>
      </c>
      <c r="C13" s="4"/>
    </row>
    <row r="14" spans="1:37" x14ac:dyDescent="0.35">
      <c r="A14" s="3">
        <v>49320</v>
      </c>
      <c r="B14" s="4" t="s">
        <v>30</v>
      </c>
      <c r="C14" s="4"/>
    </row>
    <row r="15" spans="1:37" x14ac:dyDescent="0.35">
      <c r="A15" s="3">
        <v>49391</v>
      </c>
      <c r="B15" s="4" t="s">
        <v>31</v>
      </c>
      <c r="C15" s="4"/>
    </row>
    <row r="16" spans="1:37" x14ac:dyDescent="0.35">
      <c r="A16" s="3">
        <v>49392</v>
      </c>
      <c r="B16" s="4" t="s">
        <v>32</v>
      </c>
      <c r="C16" s="4"/>
    </row>
    <row r="17" spans="1:3" x14ac:dyDescent="0.35">
      <c r="A17" s="3">
        <v>49393</v>
      </c>
      <c r="B17" s="4" t="s">
        <v>33</v>
      </c>
      <c r="C17" s="4"/>
    </row>
    <row r="18" spans="1:3" x14ac:dyDescent="0.35">
      <c r="A18" s="3">
        <v>50101</v>
      </c>
      <c r="B18" s="4" t="s">
        <v>34</v>
      </c>
      <c r="C18" s="4"/>
    </row>
    <row r="19" spans="1:3" x14ac:dyDescent="0.35">
      <c r="A19" s="3">
        <v>50102</v>
      </c>
      <c r="B19" s="4" t="s">
        <v>35</v>
      </c>
      <c r="C19" s="4"/>
    </row>
    <row r="20" spans="1:3" x14ac:dyDescent="0.35">
      <c r="A20" s="3">
        <v>50109</v>
      </c>
      <c r="B20" s="4" t="s">
        <v>36</v>
      </c>
      <c r="C20" s="4"/>
    </row>
    <row r="21" spans="1:3" x14ac:dyDescent="0.35">
      <c r="A21" s="3">
        <v>50300</v>
      </c>
      <c r="B21" s="4" t="s">
        <v>37</v>
      </c>
      <c r="C21" s="4"/>
    </row>
    <row r="22" spans="1:3" x14ac:dyDescent="0.35">
      <c r="A22" s="3">
        <v>51100</v>
      </c>
      <c r="B22" s="4" t="s">
        <v>38</v>
      </c>
      <c r="C22" s="4"/>
    </row>
    <row r="23" spans="1:3" x14ac:dyDescent="0.35">
      <c r="A23" s="5">
        <v>55101</v>
      </c>
      <c r="B23" s="6" t="s">
        <v>39</v>
      </c>
      <c r="C23" s="6"/>
    </row>
    <row r="24" spans="1:3" x14ac:dyDescent="0.35">
      <c r="A24" s="5">
        <v>55102</v>
      </c>
      <c r="B24" s="6" t="s">
        <v>40</v>
      </c>
      <c r="C24" s="6"/>
    </row>
    <row r="25" spans="1:3" x14ac:dyDescent="0.35">
      <c r="A25" s="5">
        <v>55201</v>
      </c>
      <c r="B25" s="6" t="s">
        <v>41</v>
      </c>
      <c r="C25" s="6"/>
    </row>
    <row r="26" spans="1:3" x14ac:dyDescent="0.35">
      <c r="A26" s="5">
        <v>55202</v>
      </c>
      <c r="B26" s="6" t="s">
        <v>42</v>
      </c>
      <c r="C26" s="6"/>
    </row>
    <row r="27" spans="1:3" x14ac:dyDescent="0.35">
      <c r="A27" s="7" t="s">
        <v>43</v>
      </c>
      <c r="B27" s="8" t="s">
        <v>44</v>
      </c>
      <c r="C27" s="9"/>
    </row>
    <row r="28" spans="1:3" x14ac:dyDescent="0.35">
      <c r="A28" s="7" t="s">
        <v>45</v>
      </c>
      <c r="B28" s="8" t="s">
        <v>46</v>
      </c>
      <c r="C28" s="9"/>
    </row>
    <row r="29" spans="1:3" x14ac:dyDescent="0.35">
      <c r="A29" s="2">
        <v>56101</v>
      </c>
      <c r="B29" s="1" t="s">
        <v>47</v>
      </c>
      <c r="C29" s="1"/>
    </row>
    <row r="30" spans="1:3" x14ac:dyDescent="0.35">
      <c r="A30" s="2">
        <v>56102</v>
      </c>
      <c r="B30" s="1" t="s">
        <v>48</v>
      </c>
      <c r="C30" s="1"/>
    </row>
    <row r="31" spans="1:3" x14ac:dyDescent="0.35">
      <c r="A31" s="2">
        <v>56210</v>
      </c>
      <c r="B31" s="1" t="s">
        <v>49</v>
      </c>
      <c r="C31" s="1"/>
    </row>
    <row r="32" spans="1:3" x14ac:dyDescent="0.35">
      <c r="A32" s="2">
        <v>56301</v>
      </c>
      <c r="B32" s="1" t="s">
        <v>50</v>
      </c>
      <c r="C32" s="1"/>
    </row>
    <row r="33" spans="1:3" x14ac:dyDescent="0.35">
      <c r="A33" s="2">
        <v>56309</v>
      </c>
      <c r="B33" s="1" t="s">
        <v>51</v>
      </c>
      <c r="C33" s="1"/>
    </row>
    <row r="34" spans="1:3" x14ac:dyDescent="0.35">
      <c r="A34" s="10">
        <v>59140</v>
      </c>
      <c r="B34" s="11" t="s">
        <v>52</v>
      </c>
      <c r="C34" s="11"/>
    </row>
    <row r="35" spans="1:3" x14ac:dyDescent="0.35">
      <c r="A35" s="10">
        <v>77210</v>
      </c>
      <c r="B35" s="11" t="s">
        <v>53</v>
      </c>
      <c r="C35" s="11"/>
    </row>
    <row r="36" spans="1:3" x14ac:dyDescent="0.35">
      <c r="A36" s="12">
        <v>79110</v>
      </c>
      <c r="B36" s="13" t="s">
        <v>54</v>
      </c>
      <c r="C36" s="13"/>
    </row>
    <row r="37" spans="1:3" x14ac:dyDescent="0.35">
      <c r="A37" s="12">
        <v>79120</v>
      </c>
      <c r="B37" s="13" t="s">
        <v>55</v>
      </c>
      <c r="C37" s="13"/>
    </row>
    <row r="38" spans="1:3" x14ac:dyDescent="0.35">
      <c r="A38" s="12">
        <v>79901</v>
      </c>
      <c r="B38" s="13" t="s">
        <v>56</v>
      </c>
      <c r="C38" s="13"/>
    </row>
    <row r="39" spans="1:3" x14ac:dyDescent="0.35">
      <c r="A39" s="12">
        <v>79902</v>
      </c>
      <c r="B39" s="13" t="s">
        <v>57</v>
      </c>
      <c r="C39" s="13"/>
    </row>
    <row r="40" spans="1:3" x14ac:dyDescent="0.35">
      <c r="A40" s="12">
        <v>79903</v>
      </c>
      <c r="B40" s="13" t="s">
        <v>58</v>
      </c>
      <c r="C40" s="13"/>
    </row>
    <row r="41" spans="1:3" x14ac:dyDescent="0.35">
      <c r="A41" s="12">
        <v>79909</v>
      </c>
      <c r="B41" s="13" t="s">
        <v>59</v>
      </c>
      <c r="C41" s="13"/>
    </row>
    <row r="42" spans="1:3" x14ac:dyDescent="0.35">
      <c r="A42" s="10">
        <v>90012</v>
      </c>
      <c r="B42" s="11" t="s">
        <v>60</v>
      </c>
      <c r="C42" s="11"/>
    </row>
    <row r="43" spans="1:3" x14ac:dyDescent="0.35">
      <c r="A43" s="10">
        <v>90020</v>
      </c>
      <c r="B43" s="11" t="s">
        <v>61</v>
      </c>
      <c r="C43" s="11"/>
    </row>
    <row r="44" spans="1:3" x14ac:dyDescent="0.35">
      <c r="A44" s="10">
        <v>90040</v>
      </c>
      <c r="B44" s="11" t="s">
        <v>62</v>
      </c>
      <c r="C44" s="11"/>
    </row>
    <row r="45" spans="1:3" x14ac:dyDescent="0.35">
      <c r="A45" s="10">
        <v>91021</v>
      </c>
      <c r="B45" s="11" t="s">
        <v>63</v>
      </c>
      <c r="C45" s="11"/>
    </row>
    <row r="46" spans="1:3" x14ac:dyDescent="0.35">
      <c r="A46" s="10">
        <v>91022</v>
      </c>
      <c r="B46" s="11" t="s">
        <v>64</v>
      </c>
      <c r="C46" s="11"/>
    </row>
    <row r="47" spans="1:3" x14ac:dyDescent="0.35">
      <c r="A47" s="10">
        <v>91023</v>
      </c>
      <c r="B47" s="11" t="s">
        <v>65</v>
      </c>
      <c r="C47" s="11"/>
    </row>
    <row r="48" spans="1:3" x14ac:dyDescent="0.35">
      <c r="A48" s="10">
        <v>91029</v>
      </c>
      <c r="B48" s="11" t="s">
        <v>66</v>
      </c>
      <c r="C48" s="11"/>
    </row>
    <row r="49" spans="1:3" x14ac:dyDescent="0.35">
      <c r="A49" s="10">
        <v>91030</v>
      </c>
      <c r="B49" s="11" t="s">
        <v>67</v>
      </c>
      <c r="C49" s="11"/>
    </row>
    <row r="50" spans="1:3" x14ac:dyDescent="0.35">
      <c r="A50" s="10">
        <v>91040</v>
      </c>
      <c r="B50" s="11" t="s">
        <v>68</v>
      </c>
      <c r="C50" s="11"/>
    </row>
    <row r="51" spans="1:3" x14ac:dyDescent="0.35">
      <c r="A51" s="10">
        <v>93210</v>
      </c>
      <c r="B51" s="11" t="s">
        <v>69</v>
      </c>
      <c r="C51" s="11"/>
    </row>
    <row r="52" spans="1:3" x14ac:dyDescent="0.35">
      <c r="A52" s="10">
        <v>93291</v>
      </c>
      <c r="B52" s="11" t="s">
        <v>70</v>
      </c>
      <c r="C52" s="11"/>
    </row>
    <row r="53" spans="1:3" x14ac:dyDescent="0.35">
      <c r="A53" s="10">
        <v>93292</v>
      </c>
      <c r="B53" s="11" t="s">
        <v>71</v>
      </c>
      <c r="C53" s="11"/>
    </row>
    <row r="54" spans="1:3" s="15" customFormat="1" x14ac:dyDescent="0.35"/>
    <row r="55" spans="1:3" s="15" customFormat="1" x14ac:dyDescent="0.35"/>
    <row r="56" spans="1:3" s="15" customFormat="1" ht="16" thickBot="1" x14ac:dyDescent="0.4">
      <c r="A56" s="32" t="s">
        <v>72</v>
      </c>
    </row>
    <row r="57" spans="1:3" ht="15.5" x14ac:dyDescent="0.35">
      <c r="A57" s="128" t="s">
        <v>73</v>
      </c>
      <c r="B57" s="129"/>
      <c r="C57" s="118"/>
    </row>
    <row r="58" spans="1:3" ht="16" thickBot="1" x14ac:dyDescent="0.4">
      <c r="A58" s="130" t="s">
        <v>75</v>
      </c>
      <c r="B58" s="131"/>
      <c r="C58" s="119"/>
    </row>
    <row r="59" spans="1:3" s="15" customFormat="1" x14ac:dyDescent="0.35"/>
    <row r="60" spans="1:3" s="15" customFormat="1" x14ac:dyDescent="0.35"/>
    <row r="61" spans="1:3" s="15" customFormat="1" x14ac:dyDescent="0.35"/>
    <row r="62" spans="1:3" s="15" customFormat="1" x14ac:dyDescent="0.35"/>
    <row r="63" spans="1:3" s="15" customFormat="1" x14ac:dyDescent="0.35"/>
    <row r="64" spans="1:3" s="15" customFormat="1" x14ac:dyDescent="0.35"/>
    <row r="65" s="15" customFormat="1" x14ac:dyDescent="0.35"/>
    <row r="66" s="15" customFormat="1" x14ac:dyDescent="0.35"/>
    <row r="67" s="15" customFormat="1" x14ac:dyDescent="0.35"/>
    <row r="68" s="15" customFormat="1" x14ac:dyDescent="0.35"/>
    <row r="69" s="15" customFormat="1" x14ac:dyDescent="0.35"/>
    <row r="70" s="15" customFormat="1" x14ac:dyDescent="0.35"/>
    <row r="71" s="15" customFormat="1" x14ac:dyDescent="0.35"/>
    <row r="72" s="15" customFormat="1" x14ac:dyDescent="0.35"/>
    <row r="73" s="15" customFormat="1" x14ac:dyDescent="0.35"/>
  </sheetData>
  <mergeCells count="2">
    <mergeCell ref="A57:B57"/>
    <mergeCell ref="A58:B58"/>
  </mergeCells>
  <pageMargins left="0.7" right="0.7" top="0.75" bottom="0.75" header="0.3" footer="0.3"/>
  <pageSetup paperSize="9" scale="1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FF24-CCD9-41A6-AEB2-6AC5536EC476}">
  <sheetPr>
    <tabColor theme="0"/>
  </sheetPr>
  <dimension ref="A1:I88"/>
  <sheetViews>
    <sheetView topLeftCell="A87" workbookViewId="0">
      <selection activeCell="A76" sqref="A76:G78"/>
    </sheetView>
  </sheetViews>
  <sheetFormatPr baseColWidth="10" defaultColWidth="10.81640625" defaultRowHeight="14.5" x14ac:dyDescent="0.35"/>
  <cols>
    <col min="1" max="1" width="23.26953125" style="37" customWidth="1"/>
    <col min="2" max="6" width="15.453125" style="37" customWidth="1"/>
    <col min="7" max="16384" width="10.81640625" style="37"/>
  </cols>
  <sheetData>
    <row r="1" spans="1:8" ht="42.65" customHeight="1" x14ac:dyDescent="0.35">
      <c r="A1" s="132"/>
      <c r="B1" s="132"/>
      <c r="C1" s="132"/>
      <c r="D1" s="132"/>
      <c r="E1" s="132"/>
      <c r="F1" s="132"/>
      <c r="G1" s="132"/>
      <c r="H1" s="132"/>
    </row>
    <row r="2" spans="1:8" x14ac:dyDescent="0.35">
      <c r="A2" s="70" t="s">
        <v>77</v>
      </c>
      <c r="B2" s="69">
        <v>2018</v>
      </c>
      <c r="C2" s="69">
        <v>2019</v>
      </c>
      <c r="D2" s="83">
        <v>2020</v>
      </c>
      <c r="E2" s="83">
        <v>2021</v>
      </c>
      <c r="F2" s="39">
        <v>2022</v>
      </c>
    </row>
    <row r="3" spans="1:8" x14ac:dyDescent="0.35">
      <c r="A3" s="71" t="s">
        <v>23</v>
      </c>
      <c r="B3" s="72">
        <v>2203</v>
      </c>
      <c r="C3" s="72">
        <v>2246</v>
      </c>
      <c r="D3" s="84">
        <v>2316</v>
      </c>
      <c r="E3" s="86">
        <v>2328</v>
      </c>
      <c r="F3" s="38">
        <v>2299</v>
      </c>
    </row>
    <row r="4" spans="1:8" x14ac:dyDescent="0.35">
      <c r="A4" s="71" t="s">
        <v>21</v>
      </c>
      <c r="B4" s="72">
        <v>2667</v>
      </c>
      <c r="C4" s="72">
        <v>2786</v>
      </c>
      <c r="D4" s="84">
        <v>2901</v>
      </c>
      <c r="E4" s="86">
        <v>3110</v>
      </c>
      <c r="F4" s="38">
        <v>3240</v>
      </c>
    </row>
    <row r="5" spans="1:8" x14ac:dyDescent="0.35">
      <c r="A5" s="71" t="s">
        <v>19</v>
      </c>
      <c r="B5" s="72">
        <v>2793</v>
      </c>
      <c r="C5" s="72">
        <v>2834</v>
      </c>
      <c r="D5" s="84">
        <v>2831</v>
      </c>
      <c r="E5" s="86">
        <v>3112</v>
      </c>
      <c r="F5" s="38">
        <v>2254</v>
      </c>
    </row>
    <row r="6" spans="1:8" x14ac:dyDescent="0.35">
      <c r="A6" s="71" t="s">
        <v>20</v>
      </c>
      <c r="B6" s="72">
        <v>10239</v>
      </c>
      <c r="C6" s="72">
        <v>8789</v>
      </c>
      <c r="D6" s="84">
        <v>8975</v>
      </c>
      <c r="E6" s="86">
        <v>11726</v>
      </c>
      <c r="F6" s="38">
        <v>9156</v>
      </c>
    </row>
    <row r="7" spans="1:8" x14ac:dyDescent="0.35">
      <c r="A7" s="71" t="s">
        <v>22</v>
      </c>
      <c r="B7" s="72">
        <v>1543</v>
      </c>
      <c r="C7" s="72">
        <v>1548</v>
      </c>
      <c r="D7" s="84">
        <v>1590</v>
      </c>
      <c r="E7" s="86">
        <v>1763</v>
      </c>
      <c r="F7" s="38">
        <v>1846</v>
      </c>
    </row>
    <row r="8" spans="1:8" x14ac:dyDescent="0.3">
      <c r="A8" s="81" t="s">
        <v>78</v>
      </c>
      <c r="B8" s="73">
        <f>SUM(B3:B7)</f>
        <v>19445</v>
      </c>
      <c r="C8" s="73">
        <f>SUM(C3:C7)</f>
        <v>18203</v>
      </c>
      <c r="D8" s="85">
        <v>18613</v>
      </c>
      <c r="E8" s="85">
        <f>SUM(E3:E7)</f>
        <v>22039</v>
      </c>
      <c r="F8" s="85">
        <f>SUM(F3:F7)</f>
        <v>18795</v>
      </c>
    </row>
    <row r="9" spans="1:8" ht="41.15" customHeight="1" x14ac:dyDescent="0.35">
      <c r="A9" s="134" t="s">
        <v>500</v>
      </c>
      <c r="B9" s="134"/>
      <c r="C9" s="134"/>
      <c r="D9" s="134"/>
    </row>
    <row r="10" spans="1:8" ht="47.15" customHeight="1" x14ac:dyDescent="0.35">
      <c r="A10" s="133" t="s">
        <v>502</v>
      </c>
      <c r="B10" s="133"/>
      <c r="C10" s="133"/>
      <c r="D10" s="133"/>
      <c r="E10" s="133"/>
      <c r="F10" s="133"/>
      <c r="G10" s="133"/>
    </row>
    <row r="11" spans="1:8" ht="47.15" customHeight="1" x14ac:dyDescent="0.35">
      <c r="A11" s="75" t="s">
        <v>508</v>
      </c>
      <c r="B11" s="76" t="s">
        <v>23</v>
      </c>
      <c r="C11" s="76" t="s">
        <v>21</v>
      </c>
      <c r="D11" s="76" t="s">
        <v>74</v>
      </c>
      <c r="E11" s="76" t="s">
        <v>80</v>
      </c>
      <c r="F11" s="76" t="s">
        <v>22</v>
      </c>
      <c r="G11" s="76" t="s">
        <v>81</v>
      </c>
    </row>
    <row r="12" spans="1:8" ht="15" customHeight="1" x14ac:dyDescent="0.35">
      <c r="A12" s="152" t="s">
        <v>82</v>
      </c>
      <c r="B12" s="153">
        <v>27</v>
      </c>
      <c r="C12" s="153">
        <v>14</v>
      </c>
      <c r="D12" s="153">
        <v>16</v>
      </c>
      <c r="E12" s="153">
        <v>9</v>
      </c>
      <c r="F12" s="153">
        <v>13</v>
      </c>
      <c r="G12" s="154">
        <f>SUM(B12:F12)</f>
        <v>79</v>
      </c>
    </row>
    <row r="13" spans="1:8" ht="15" customHeight="1" x14ac:dyDescent="0.35">
      <c r="A13" s="152" t="s">
        <v>83</v>
      </c>
      <c r="B13" s="153">
        <v>255</v>
      </c>
      <c r="C13" s="153">
        <v>248</v>
      </c>
      <c r="D13" s="153">
        <v>232</v>
      </c>
      <c r="E13" s="153">
        <v>407</v>
      </c>
      <c r="F13" s="153">
        <v>204</v>
      </c>
      <c r="G13" s="154">
        <f t="shared" ref="G13:G24" si="0">SUM(B13:F13)</f>
        <v>1346</v>
      </c>
    </row>
    <row r="14" spans="1:8" ht="15" customHeight="1" x14ac:dyDescent="0.35">
      <c r="A14" s="152" t="s">
        <v>84</v>
      </c>
      <c r="B14" s="153">
        <v>150</v>
      </c>
      <c r="C14" s="153">
        <v>236</v>
      </c>
      <c r="D14" s="153">
        <v>256</v>
      </c>
      <c r="E14" s="153">
        <v>391</v>
      </c>
      <c r="F14" s="153">
        <v>147</v>
      </c>
      <c r="G14" s="154">
        <f t="shared" si="0"/>
        <v>1180</v>
      </c>
    </row>
    <row r="15" spans="1:8" ht="15" customHeight="1" x14ac:dyDescent="0.35">
      <c r="A15" s="82" t="s">
        <v>85</v>
      </c>
      <c r="B15" s="94">
        <v>158</v>
      </c>
      <c r="C15" s="94">
        <v>258</v>
      </c>
      <c r="D15" s="94">
        <v>178</v>
      </c>
      <c r="E15" s="94">
        <v>755</v>
      </c>
      <c r="F15" s="94">
        <v>213</v>
      </c>
      <c r="G15" s="78">
        <f t="shared" si="0"/>
        <v>1562</v>
      </c>
    </row>
    <row r="16" spans="1:8" ht="15" customHeight="1" x14ac:dyDescent="0.35">
      <c r="A16" s="82" t="s">
        <v>86</v>
      </c>
      <c r="B16" s="94">
        <v>127</v>
      </c>
      <c r="C16" s="94">
        <v>150</v>
      </c>
      <c r="D16" s="94">
        <v>128</v>
      </c>
      <c r="E16" s="94">
        <v>341</v>
      </c>
      <c r="F16" s="94">
        <v>126</v>
      </c>
      <c r="G16" s="78">
        <f t="shared" si="0"/>
        <v>872</v>
      </c>
    </row>
    <row r="17" spans="1:9" ht="15" customHeight="1" x14ac:dyDescent="0.35">
      <c r="A17" s="82" t="s">
        <v>87</v>
      </c>
      <c r="B17" s="94">
        <v>276</v>
      </c>
      <c r="C17" s="94">
        <v>375</v>
      </c>
      <c r="D17" s="94">
        <v>359</v>
      </c>
      <c r="E17" s="94">
        <v>900</v>
      </c>
      <c r="F17" s="94">
        <v>245</v>
      </c>
      <c r="G17" s="78">
        <f t="shared" si="0"/>
        <v>2155</v>
      </c>
    </row>
    <row r="18" spans="1:9" ht="15" customHeight="1" x14ac:dyDescent="0.35">
      <c r="A18" s="82" t="s">
        <v>88</v>
      </c>
      <c r="B18" s="94">
        <v>157</v>
      </c>
      <c r="C18" s="94">
        <v>183</v>
      </c>
      <c r="D18" s="94">
        <v>134</v>
      </c>
      <c r="E18" s="94">
        <v>843</v>
      </c>
      <c r="F18" s="94">
        <v>141</v>
      </c>
      <c r="G18" s="78">
        <f t="shared" si="0"/>
        <v>1458</v>
      </c>
    </row>
    <row r="19" spans="1:9" ht="15" customHeight="1" x14ac:dyDescent="0.35">
      <c r="A19" s="82" t="s">
        <v>89</v>
      </c>
      <c r="B19" s="94">
        <v>104</v>
      </c>
      <c r="C19" s="94">
        <v>179</v>
      </c>
      <c r="D19" s="94">
        <v>108</v>
      </c>
      <c r="E19" s="94">
        <v>563</v>
      </c>
      <c r="F19" s="94">
        <v>78</v>
      </c>
      <c r="G19" s="78">
        <f t="shared" si="0"/>
        <v>1032</v>
      </c>
    </row>
    <row r="20" spans="1:9" ht="15" customHeight="1" x14ac:dyDescent="0.35">
      <c r="A20" s="82" t="s">
        <v>90</v>
      </c>
      <c r="B20" s="94">
        <v>119</v>
      </c>
      <c r="C20" s="94">
        <v>196</v>
      </c>
      <c r="D20" s="94">
        <v>123</v>
      </c>
      <c r="E20" s="94">
        <v>636</v>
      </c>
      <c r="F20" s="94">
        <v>113</v>
      </c>
      <c r="G20" s="78">
        <f t="shared" si="0"/>
        <v>1187</v>
      </c>
    </row>
    <row r="21" spans="1:9" ht="15" customHeight="1" x14ac:dyDescent="0.35">
      <c r="A21" s="82" t="s">
        <v>91</v>
      </c>
      <c r="B21" s="94">
        <v>387</v>
      </c>
      <c r="C21" s="94">
        <v>539</v>
      </c>
      <c r="D21" s="94">
        <v>248</v>
      </c>
      <c r="E21" s="94">
        <v>1735</v>
      </c>
      <c r="F21" s="94">
        <v>257</v>
      </c>
      <c r="G21" s="78">
        <f t="shared" si="0"/>
        <v>3166</v>
      </c>
    </row>
    <row r="22" spans="1:9" ht="15" customHeight="1" x14ac:dyDescent="0.35">
      <c r="A22" s="82" t="s">
        <v>92</v>
      </c>
      <c r="B22" s="94">
        <v>392</v>
      </c>
      <c r="C22" s="94">
        <v>601</v>
      </c>
      <c r="D22" s="94">
        <v>207</v>
      </c>
      <c r="E22" s="94">
        <v>2069</v>
      </c>
      <c r="F22" s="94">
        <v>219</v>
      </c>
      <c r="G22" s="78">
        <f t="shared" si="0"/>
        <v>3488</v>
      </c>
    </row>
    <row r="23" spans="1:9" ht="15" customHeight="1" x14ac:dyDescent="0.35">
      <c r="A23" s="82" t="s">
        <v>93</v>
      </c>
      <c r="B23" s="94">
        <v>146</v>
      </c>
      <c r="C23" s="94">
        <v>259</v>
      </c>
      <c r="D23" s="94">
        <v>265</v>
      </c>
      <c r="E23" s="94">
        <v>507</v>
      </c>
      <c r="F23" s="94">
        <v>87</v>
      </c>
      <c r="G23" s="78">
        <f t="shared" si="0"/>
        <v>1264</v>
      </c>
    </row>
    <row r="24" spans="1:9" ht="15" customHeight="1" x14ac:dyDescent="0.35">
      <c r="A24" s="82" t="s">
        <v>94</v>
      </c>
      <c r="B24" s="94">
        <v>1</v>
      </c>
      <c r="C24" s="94">
        <v>2</v>
      </c>
      <c r="D24" s="94"/>
      <c r="E24" s="94"/>
      <c r="F24" s="94">
        <v>3</v>
      </c>
      <c r="G24" s="78">
        <f t="shared" si="0"/>
        <v>6</v>
      </c>
    </row>
    <row r="25" spans="1:9" ht="15" customHeight="1" x14ac:dyDescent="0.35">
      <c r="A25" s="39" t="s">
        <v>81</v>
      </c>
      <c r="B25" s="73">
        <f t="shared" ref="B25:E25" si="1">SUM(B12:B24)</f>
        <v>2299</v>
      </c>
      <c r="C25" s="73">
        <f t="shared" si="1"/>
        <v>3240</v>
      </c>
      <c r="D25" s="73">
        <f>SUM(D12:D24)</f>
        <v>2254</v>
      </c>
      <c r="E25" s="73">
        <f t="shared" si="1"/>
        <v>9156</v>
      </c>
      <c r="F25" s="73">
        <f>SUM(F12:F24)</f>
        <v>1846</v>
      </c>
      <c r="G25" s="73">
        <f>SUM(G12:G24)</f>
        <v>18795</v>
      </c>
    </row>
    <row r="26" spans="1:9" ht="15" customHeight="1" x14ac:dyDescent="0.35">
      <c r="A26" s="113"/>
      <c r="B26" s="113"/>
      <c r="C26" s="113"/>
      <c r="D26" s="113"/>
      <c r="E26" s="113"/>
      <c r="F26" s="113"/>
      <c r="G26" s="113"/>
    </row>
    <row r="27" spans="1:9" ht="29" x14ac:dyDescent="0.35">
      <c r="A27" s="75" t="s">
        <v>503</v>
      </c>
      <c r="B27" s="76" t="s">
        <v>23</v>
      </c>
      <c r="C27" s="76" t="s">
        <v>21</v>
      </c>
      <c r="D27" s="76" t="s">
        <v>74</v>
      </c>
      <c r="E27" s="76" t="s">
        <v>80</v>
      </c>
      <c r="F27" s="76" t="s">
        <v>22</v>
      </c>
      <c r="G27" s="76" t="s">
        <v>81</v>
      </c>
    </row>
    <row r="28" spans="1:9" x14ac:dyDescent="0.35">
      <c r="A28" s="152" t="s">
        <v>82</v>
      </c>
      <c r="B28" s="153">
        <v>24</v>
      </c>
      <c r="C28" s="153">
        <v>16</v>
      </c>
      <c r="D28" s="153">
        <v>17</v>
      </c>
      <c r="E28" s="153">
        <v>10</v>
      </c>
      <c r="F28" s="153">
        <v>8</v>
      </c>
      <c r="G28" s="154">
        <f>SUM(B28:F28)</f>
        <v>75</v>
      </c>
      <c r="H28" s="101"/>
      <c r="I28" s="101"/>
    </row>
    <row r="29" spans="1:9" x14ac:dyDescent="0.35">
      <c r="A29" s="152" t="s">
        <v>83</v>
      </c>
      <c r="B29" s="153">
        <v>266</v>
      </c>
      <c r="C29" s="153">
        <v>233</v>
      </c>
      <c r="D29" s="153">
        <v>257</v>
      </c>
      <c r="E29" s="153">
        <v>457</v>
      </c>
      <c r="F29" s="153">
        <v>131</v>
      </c>
      <c r="G29" s="154">
        <f t="shared" ref="G29:G40" si="2">SUM(B29:F29)</f>
        <v>1344</v>
      </c>
      <c r="H29" s="101"/>
      <c r="I29" s="101"/>
    </row>
    <row r="30" spans="1:9" x14ac:dyDescent="0.35">
      <c r="A30" s="152" t="s">
        <v>84</v>
      </c>
      <c r="B30" s="153">
        <v>154</v>
      </c>
      <c r="C30" s="153">
        <v>242</v>
      </c>
      <c r="D30" s="153">
        <v>325</v>
      </c>
      <c r="E30" s="153">
        <v>506</v>
      </c>
      <c r="F30" s="153">
        <v>129</v>
      </c>
      <c r="G30" s="154">
        <f t="shared" si="2"/>
        <v>1356</v>
      </c>
      <c r="H30" s="101"/>
      <c r="I30" s="101"/>
    </row>
    <row r="31" spans="1:9" x14ac:dyDescent="0.35">
      <c r="A31" s="82" t="s">
        <v>85</v>
      </c>
      <c r="B31" s="94">
        <v>157</v>
      </c>
      <c r="C31" s="94">
        <v>249</v>
      </c>
      <c r="D31" s="94">
        <v>227</v>
      </c>
      <c r="E31" s="94">
        <v>1086</v>
      </c>
      <c r="F31" s="94">
        <v>257</v>
      </c>
      <c r="G31" s="78">
        <f t="shared" si="2"/>
        <v>1976</v>
      </c>
      <c r="H31" s="101"/>
      <c r="I31" s="101"/>
    </row>
    <row r="32" spans="1:9" x14ac:dyDescent="0.35">
      <c r="A32" s="82" t="s">
        <v>86</v>
      </c>
      <c r="B32" s="94">
        <v>122</v>
      </c>
      <c r="C32" s="94">
        <v>135</v>
      </c>
      <c r="D32" s="94">
        <v>166</v>
      </c>
      <c r="E32" s="94">
        <v>348</v>
      </c>
      <c r="F32" s="94">
        <v>88</v>
      </c>
      <c r="G32" s="78">
        <f t="shared" si="2"/>
        <v>859</v>
      </c>
      <c r="H32" s="101"/>
      <c r="I32" s="101"/>
    </row>
    <row r="33" spans="1:9" x14ac:dyDescent="0.35">
      <c r="A33" s="82" t="s">
        <v>87</v>
      </c>
      <c r="B33" s="94">
        <v>270</v>
      </c>
      <c r="C33" s="94">
        <v>361</v>
      </c>
      <c r="D33" s="94">
        <v>445</v>
      </c>
      <c r="E33" s="94">
        <v>932</v>
      </c>
      <c r="F33" s="94">
        <v>246</v>
      </c>
      <c r="G33" s="78">
        <f t="shared" si="2"/>
        <v>2254</v>
      </c>
      <c r="H33" s="101"/>
      <c r="I33" s="101"/>
    </row>
    <row r="34" spans="1:9" x14ac:dyDescent="0.35">
      <c r="A34" s="82" t="s">
        <v>88</v>
      </c>
      <c r="B34" s="94">
        <v>140</v>
      </c>
      <c r="C34" s="94">
        <v>163</v>
      </c>
      <c r="D34" s="94">
        <v>211</v>
      </c>
      <c r="E34" s="94">
        <v>1038</v>
      </c>
      <c r="F34" s="94">
        <v>151</v>
      </c>
      <c r="G34" s="78">
        <f t="shared" si="2"/>
        <v>1703</v>
      </c>
      <c r="H34" s="101"/>
      <c r="I34" s="101"/>
    </row>
    <row r="35" spans="1:9" x14ac:dyDescent="0.35">
      <c r="A35" s="82" t="s">
        <v>89</v>
      </c>
      <c r="B35" s="94">
        <v>118</v>
      </c>
      <c r="C35" s="94">
        <v>167</v>
      </c>
      <c r="D35" s="94">
        <v>155</v>
      </c>
      <c r="E35" s="94">
        <v>604</v>
      </c>
      <c r="F35" s="94">
        <v>62</v>
      </c>
      <c r="G35" s="78">
        <f t="shared" si="2"/>
        <v>1106</v>
      </c>
      <c r="H35" s="101"/>
      <c r="I35" s="101"/>
    </row>
    <row r="36" spans="1:9" x14ac:dyDescent="0.35">
      <c r="A36" s="82" t="s">
        <v>90</v>
      </c>
      <c r="B36" s="94">
        <v>113</v>
      </c>
      <c r="C36" s="94">
        <v>181</v>
      </c>
      <c r="D36" s="94">
        <v>205</v>
      </c>
      <c r="E36" s="94">
        <v>664</v>
      </c>
      <c r="F36" s="94">
        <v>82</v>
      </c>
      <c r="G36" s="78">
        <f t="shared" si="2"/>
        <v>1245</v>
      </c>
      <c r="H36" s="101"/>
      <c r="I36" s="101"/>
    </row>
    <row r="37" spans="1:9" x14ac:dyDescent="0.35">
      <c r="A37" s="82" t="s">
        <v>91</v>
      </c>
      <c r="B37" s="94">
        <v>383</v>
      </c>
      <c r="C37" s="94">
        <v>505</v>
      </c>
      <c r="D37" s="94">
        <v>342</v>
      </c>
      <c r="E37" s="94">
        <v>2263</v>
      </c>
      <c r="F37" s="94">
        <v>182</v>
      </c>
      <c r="G37" s="78">
        <f t="shared" si="2"/>
        <v>3675</v>
      </c>
      <c r="H37" s="101"/>
      <c r="I37" s="101"/>
    </row>
    <row r="38" spans="1:9" x14ac:dyDescent="0.35">
      <c r="A38" s="82" t="s">
        <v>92</v>
      </c>
      <c r="B38" s="94">
        <v>430</v>
      </c>
      <c r="C38" s="94">
        <v>593</v>
      </c>
      <c r="D38" s="94">
        <v>412</v>
      </c>
      <c r="E38" s="94">
        <v>3318</v>
      </c>
      <c r="F38" s="94">
        <v>365</v>
      </c>
      <c r="G38" s="78">
        <f t="shared" si="2"/>
        <v>5118</v>
      </c>
      <c r="H38" s="101"/>
      <c r="I38" s="101"/>
    </row>
    <row r="39" spans="1:9" x14ac:dyDescent="0.35">
      <c r="A39" s="82" t="s">
        <v>93</v>
      </c>
      <c r="B39" s="94">
        <v>146</v>
      </c>
      <c r="C39" s="94">
        <v>235</v>
      </c>
      <c r="D39" s="94">
        <v>348</v>
      </c>
      <c r="E39" s="94">
        <v>499</v>
      </c>
      <c r="F39" s="94">
        <v>58</v>
      </c>
      <c r="G39" s="78">
        <f t="shared" si="2"/>
        <v>1286</v>
      </c>
      <c r="H39" s="101"/>
      <c r="I39" s="101"/>
    </row>
    <row r="40" spans="1:9" x14ac:dyDescent="0.35">
      <c r="A40" s="82" t="s">
        <v>94</v>
      </c>
      <c r="B40" s="94">
        <v>5</v>
      </c>
      <c r="C40" s="94">
        <v>30</v>
      </c>
      <c r="D40" s="94">
        <v>2</v>
      </c>
      <c r="E40" s="94">
        <v>1</v>
      </c>
      <c r="F40" s="94">
        <v>4</v>
      </c>
      <c r="G40" s="78">
        <f t="shared" si="2"/>
        <v>42</v>
      </c>
      <c r="H40" s="101"/>
      <c r="I40" s="101"/>
    </row>
    <row r="41" spans="1:9" x14ac:dyDescent="0.35">
      <c r="A41" s="39" t="s">
        <v>81</v>
      </c>
      <c r="B41" s="73">
        <f t="shared" ref="B41:E41" si="3">SUM(B28:B40)</f>
        <v>2328</v>
      </c>
      <c r="C41" s="73">
        <f t="shared" si="3"/>
        <v>3110</v>
      </c>
      <c r="D41" s="73">
        <f t="shared" si="3"/>
        <v>3112</v>
      </c>
      <c r="E41" s="73">
        <f t="shared" si="3"/>
        <v>11726</v>
      </c>
      <c r="F41" s="73">
        <f>SUM(F28:F40)</f>
        <v>1763</v>
      </c>
      <c r="G41" s="73">
        <f>SUM(G28:G40)</f>
        <v>22039</v>
      </c>
      <c r="H41" s="101"/>
    </row>
    <row r="43" spans="1:9" ht="29" x14ac:dyDescent="0.35">
      <c r="A43" s="75" t="s">
        <v>496</v>
      </c>
      <c r="B43" s="76" t="s">
        <v>23</v>
      </c>
      <c r="C43" s="76" t="s">
        <v>21</v>
      </c>
      <c r="D43" s="76" t="s">
        <v>74</v>
      </c>
      <c r="E43" s="76" t="s">
        <v>80</v>
      </c>
      <c r="F43" s="76" t="s">
        <v>22</v>
      </c>
      <c r="G43" s="76" t="s">
        <v>81</v>
      </c>
    </row>
    <row r="44" spans="1:9" x14ac:dyDescent="0.35">
      <c r="A44" s="152" t="s">
        <v>82</v>
      </c>
      <c r="B44" s="155">
        <v>19</v>
      </c>
      <c r="C44" s="155">
        <v>17</v>
      </c>
      <c r="D44" s="155">
        <v>12</v>
      </c>
      <c r="E44" s="155">
        <v>12</v>
      </c>
      <c r="F44" s="155">
        <v>10</v>
      </c>
      <c r="G44" s="154">
        <f>SUM(B44:F44)</f>
        <v>70</v>
      </c>
    </row>
    <row r="45" spans="1:9" x14ac:dyDescent="0.35">
      <c r="A45" s="152" t="s">
        <v>83</v>
      </c>
      <c r="B45" s="156">
        <v>264</v>
      </c>
      <c r="C45" s="156">
        <v>210</v>
      </c>
      <c r="D45" s="156">
        <v>266</v>
      </c>
      <c r="E45" s="156">
        <v>390</v>
      </c>
      <c r="F45" s="156">
        <v>131</v>
      </c>
      <c r="G45" s="154">
        <f t="shared" ref="G45:G56" si="4">SUM(B45:F45)</f>
        <v>1261</v>
      </c>
    </row>
    <row r="46" spans="1:9" x14ac:dyDescent="0.35">
      <c r="A46" s="152" t="s">
        <v>84</v>
      </c>
      <c r="B46" s="156">
        <v>154</v>
      </c>
      <c r="C46" s="156">
        <v>215</v>
      </c>
      <c r="D46" s="156">
        <v>326</v>
      </c>
      <c r="E46" s="156">
        <v>420</v>
      </c>
      <c r="F46" s="156">
        <v>127</v>
      </c>
      <c r="G46" s="154">
        <f t="shared" si="4"/>
        <v>1242</v>
      </c>
    </row>
    <row r="47" spans="1:9" x14ac:dyDescent="0.35">
      <c r="A47" s="82" t="s">
        <v>85</v>
      </c>
      <c r="B47" s="86">
        <v>162</v>
      </c>
      <c r="C47" s="86">
        <v>237</v>
      </c>
      <c r="D47" s="86">
        <v>230</v>
      </c>
      <c r="E47" s="86">
        <v>747</v>
      </c>
      <c r="F47" s="86">
        <v>227</v>
      </c>
      <c r="G47" s="78">
        <f t="shared" si="4"/>
        <v>1603</v>
      </c>
    </row>
    <row r="48" spans="1:9" x14ac:dyDescent="0.35">
      <c r="A48" s="82" t="s">
        <v>86</v>
      </c>
      <c r="B48" s="86">
        <v>125</v>
      </c>
      <c r="C48" s="86">
        <v>136</v>
      </c>
      <c r="D48" s="86">
        <v>159</v>
      </c>
      <c r="E48" s="86">
        <v>342</v>
      </c>
      <c r="F48" s="86">
        <v>111</v>
      </c>
      <c r="G48" s="78">
        <f t="shared" si="4"/>
        <v>873</v>
      </c>
    </row>
    <row r="49" spans="1:7" x14ac:dyDescent="0.35">
      <c r="A49" s="82" t="s">
        <v>87</v>
      </c>
      <c r="B49" s="86">
        <v>282</v>
      </c>
      <c r="C49" s="86">
        <v>335</v>
      </c>
      <c r="D49" s="86">
        <v>427</v>
      </c>
      <c r="E49" s="86">
        <v>891</v>
      </c>
      <c r="F49" s="86">
        <v>238</v>
      </c>
      <c r="G49" s="78">
        <f t="shared" si="4"/>
        <v>2173</v>
      </c>
    </row>
    <row r="50" spans="1:7" x14ac:dyDescent="0.35">
      <c r="A50" s="82" t="s">
        <v>88</v>
      </c>
      <c r="B50" s="86">
        <v>139</v>
      </c>
      <c r="C50" s="86">
        <v>154</v>
      </c>
      <c r="D50" s="86">
        <v>190</v>
      </c>
      <c r="E50" s="86">
        <v>763</v>
      </c>
      <c r="F50" s="86">
        <v>115</v>
      </c>
      <c r="G50" s="78">
        <f t="shared" si="4"/>
        <v>1361</v>
      </c>
    </row>
    <row r="51" spans="1:7" x14ac:dyDescent="0.35">
      <c r="A51" s="82" t="s">
        <v>89</v>
      </c>
      <c r="B51" s="86">
        <v>107</v>
      </c>
      <c r="C51" s="86">
        <v>162</v>
      </c>
      <c r="D51" s="86">
        <v>172</v>
      </c>
      <c r="E51" s="86">
        <v>549</v>
      </c>
      <c r="F51" s="86">
        <v>72</v>
      </c>
      <c r="G51" s="78">
        <f t="shared" si="4"/>
        <v>1062</v>
      </c>
    </row>
    <row r="52" spans="1:7" x14ac:dyDescent="0.35">
      <c r="A52" s="82" t="s">
        <v>90</v>
      </c>
      <c r="B52" s="86">
        <v>123</v>
      </c>
      <c r="C52" s="86">
        <v>176</v>
      </c>
      <c r="D52" s="86">
        <v>181</v>
      </c>
      <c r="E52" s="86">
        <v>635</v>
      </c>
      <c r="F52" s="86">
        <v>104</v>
      </c>
      <c r="G52" s="78">
        <f t="shared" si="4"/>
        <v>1219</v>
      </c>
    </row>
    <row r="53" spans="1:7" x14ac:dyDescent="0.35">
      <c r="A53" s="82" t="s">
        <v>91</v>
      </c>
      <c r="B53" s="86">
        <v>364</v>
      </c>
      <c r="C53" s="86">
        <v>478</v>
      </c>
      <c r="D53" s="86">
        <v>330</v>
      </c>
      <c r="E53" s="86">
        <v>1686</v>
      </c>
      <c r="F53" s="86">
        <v>209</v>
      </c>
      <c r="G53" s="78">
        <f t="shared" si="4"/>
        <v>3067</v>
      </c>
    </row>
    <row r="54" spans="1:7" x14ac:dyDescent="0.35">
      <c r="A54" s="82" t="s">
        <v>92</v>
      </c>
      <c r="B54" s="86">
        <v>427</v>
      </c>
      <c r="C54" s="86">
        <v>530</v>
      </c>
      <c r="D54" s="86">
        <v>202</v>
      </c>
      <c r="E54" s="86">
        <v>2022</v>
      </c>
      <c r="F54" s="86">
        <v>166</v>
      </c>
      <c r="G54" s="78">
        <f t="shared" si="4"/>
        <v>3347</v>
      </c>
    </row>
    <row r="55" spans="1:7" x14ac:dyDescent="0.35">
      <c r="A55" s="82" t="s">
        <v>93</v>
      </c>
      <c r="B55" s="86">
        <v>144</v>
      </c>
      <c r="C55" s="86">
        <v>218</v>
      </c>
      <c r="D55" s="86">
        <v>334</v>
      </c>
      <c r="E55" s="86">
        <v>516</v>
      </c>
      <c r="F55" s="86">
        <v>77</v>
      </c>
      <c r="G55" s="78">
        <f t="shared" si="4"/>
        <v>1289</v>
      </c>
    </row>
    <row r="56" spans="1:7" x14ac:dyDescent="0.35">
      <c r="A56" s="82" t="s">
        <v>94</v>
      </c>
      <c r="B56" s="86">
        <v>6</v>
      </c>
      <c r="C56" s="86">
        <v>33</v>
      </c>
      <c r="D56" s="86">
        <v>2</v>
      </c>
      <c r="E56" s="86">
        <v>1</v>
      </c>
      <c r="F56" s="86">
        <v>2</v>
      </c>
      <c r="G56" s="78">
        <f t="shared" si="4"/>
        <v>44</v>
      </c>
    </row>
    <row r="57" spans="1:7" x14ac:dyDescent="0.35">
      <c r="A57" s="39" t="s">
        <v>81</v>
      </c>
      <c r="B57" s="39"/>
      <c r="C57" s="39"/>
      <c r="D57" s="39"/>
      <c r="E57" s="39"/>
      <c r="F57" s="39"/>
      <c r="G57" s="73">
        <f>SUM(G45:G56)</f>
        <v>18541</v>
      </c>
    </row>
    <row r="59" spans="1:7" ht="29" x14ac:dyDescent="0.35">
      <c r="A59" s="75" t="s">
        <v>79</v>
      </c>
      <c r="B59" s="76" t="s">
        <v>23</v>
      </c>
      <c r="C59" s="76" t="s">
        <v>21</v>
      </c>
      <c r="D59" s="76" t="s">
        <v>74</v>
      </c>
      <c r="E59" s="76" t="s">
        <v>80</v>
      </c>
      <c r="F59" s="76" t="s">
        <v>22</v>
      </c>
      <c r="G59" s="76" t="s">
        <v>81</v>
      </c>
    </row>
    <row r="60" spans="1:7" x14ac:dyDescent="0.35">
      <c r="A60" s="152" t="s">
        <v>82</v>
      </c>
      <c r="B60" s="155">
        <v>24</v>
      </c>
      <c r="C60" s="155">
        <v>18</v>
      </c>
      <c r="D60" s="155">
        <v>12</v>
      </c>
      <c r="E60" s="155">
        <v>7</v>
      </c>
      <c r="F60" s="155">
        <v>8</v>
      </c>
      <c r="G60" s="157">
        <f>SUM(B60:F60)</f>
        <v>69</v>
      </c>
    </row>
    <row r="61" spans="1:7" x14ac:dyDescent="0.35">
      <c r="A61" s="152" t="s">
        <v>83</v>
      </c>
      <c r="B61" s="155">
        <v>248</v>
      </c>
      <c r="C61" s="155">
        <v>202</v>
      </c>
      <c r="D61" s="155">
        <v>258</v>
      </c>
      <c r="E61" s="155">
        <v>467</v>
      </c>
      <c r="F61" s="155">
        <v>140</v>
      </c>
      <c r="G61" s="157">
        <f t="shared" ref="G61:G72" si="5">SUM(B61:F61)</f>
        <v>1315</v>
      </c>
    </row>
    <row r="62" spans="1:7" x14ac:dyDescent="0.35">
      <c r="A62" s="152" t="s">
        <v>84</v>
      </c>
      <c r="B62" s="155">
        <v>154</v>
      </c>
      <c r="C62" s="155">
        <v>195</v>
      </c>
      <c r="D62" s="155">
        <v>326</v>
      </c>
      <c r="E62" s="155">
        <v>143</v>
      </c>
      <c r="F62" s="155">
        <v>133</v>
      </c>
      <c r="G62" s="157">
        <f t="shared" si="5"/>
        <v>951</v>
      </c>
    </row>
    <row r="63" spans="1:7" x14ac:dyDescent="0.35">
      <c r="A63" s="82" t="s">
        <v>85</v>
      </c>
      <c r="B63" s="79">
        <v>162</v>
      </c>
      <c r="C63" s="79">
        <v>228</v>
      </c>
      <c r="D63" s="79">
        <v>229</v>
      </c>
      <c r="E63" s="79">
        <v>958</v>
      </c>
      <c r="F63" s="79">
        <v>220</v>
      </c>
      <c r="G63" s="80">
        <f t="shared" si="5"/>
        <v>1797</v>
      </c>
    </row>
    <row r="64" spans="1:7" x14ac:dyDescent="0.35">
      <c r="A64" s="82" t="s">
        <v>86</v>
      </c>
      <c r="B64" s="79">
        <v>129</v>
      </c>
      <c r="C64" s="79">
        <v>149</v>
      </c>
      <c r="D64" s="79">
        <v>162</v>
      </c>
      <c r="E64" s="79">
        <v>196</v>
      </c>
      <c r="F64" s="79">
        <v>109</v>
      </c>
      <c r="G64" s="80">
        <f t="shared" si="5"/>
        <v>745</v>
      </c>
    </row>
    <row r="65" spans="1:7" x14ac:dyDescent="0.35">
      <c r="A65" s="82" t="s">
        <v>87</v>
      </c>
      <c r="B65" s="79">
        <v>270</v>
      </c>
      <c r="C65" s="79">
        <v>322</v>
      </c>
      <c r="D65" s="79">
        <v>427</v>
      </c>
      <c r="E65" s="79">
        <v>928</v>
      </c>
      <c r="F65" s="79">
        <v>221</v>
      </c>
      <c r="G65" s="80">
        <f t="shared" si="5"/>
        <v>2168</v>
      </c>
    </row>
    <row r="66" spans="1:7" x14ac:dyDescent="0.35">
      <c r="A66" s="82" t="s">
        <v>88</v>
      </c>
      <c r="B66" s="79">
        <v>131</v>
      </c>
      <c r="C66" s="79">
        <v>151</v>
      </c>
      <c r="D66" s="79">
        <v>194</v>
      </c>
      <c r="E66" s="79">
        <v>290</v>
      </c>
      <c r="F66" s="79">
        <v>113</v>
      </c>
      <c r="G66" s="80">
        <f t="shared" si="5"/>
        <v>879</v>
      </c>
    </row>
    <row r="67" spans="1:7" x14ac:dyDescent="0.35">
      <c r="A67" s="82" t="s">
        <v>89</v>
      </c>
      <c r="B67" s="79">
        <v>106</v>
      </c>
      <c r="C67" s="79">
        <v>151</v>
      </c>
      <c r="D67" s="79">
        <v>182</v>
      </c>
      <c r="E67" s="79">
        <v>553</v>
      </c>
      <c r="F67" s="79">
        <v>74</v>
      </c>
      <c r="G67" s="80">
        <f t="shared" si="5"/>
        <v>1066</v>
      </c>
    </row>
    <row r="68" spans="1:7" x14ac:dyDescent="0.35">
      <c r="A68" s="82" t="s">
        <v>90</v>
      </c>
      <c r="B68" s="79">
        <v>112</v>
      </c>
      <c r="C68" s="79">
        <v>164</v>
      </c>
      <c r="D68" s="79">
        <v>178</v>
      </c>
      <c r="E68" s="79">
        <v>682</v>
      </c>
      <c r="F68" s="79">
        <v>108</v>
      </c>
      <c r="G68" s="80">
        <f t="shared" si="5"/>
        <v>1244</v>
      </c>
    </row>
    <row r="69" spans="1:7" x14ac:dyDescent="0.35">
      <c r="A69" s="82" t="s">
        <v>91</v>
      </c>
      <c r="B69" s="79">
        <v>347</v>
      </c>
      <c r="C69" s="79">
        <v>468</v>
      </c>
      <c r="D69" s="79">
        <v>319</v>
      </c>
      <c r="E69" s="79">
        <v>1864</v>
      </c>
      <c r="F69" s="79">
        <v>200</v>
      </c>
      <c r="G69" s="80">
        <f t="shared" si="5"/>
        <v>3198</v>
      </c>
    </row>
    <row r="70" spans="1:7" x14ac:dyDescent="0.35">
      <c r="A70" s="82" t="s">
        <v>92</v>
      </c>
      <c r="B70" s="79">
        <v>419</v>
      </c>
      <c r="C70" s="79">
        <v>501</v>
      </c>
      <c r="D70" s="79">
        <v>197</v>
      </c>
      <c r="E70" s="79">
        <v>2167</v>
      </c>
      <c r="F70" s="79">
        <v>142</v>
      </c>
      <c r="G70" s="80">
        <f t="shared" si="5"/>
        <v>3426</v>
      </c>
    </row>
    <row r="71" spans="1:7" x14ac:dyDescent="0.35">
      <c r="A71" s="82" t="s">
        <v>93</v>
      </c>
      <c r="B71" s="79">
        <v>138</v>
      </c>
      <c r="C71" s="79">
        <v>209</v>
      </c>
      <c r="D71" s="79">
        <v>348</v>
      </c>
      <c r="E71" s="79">
        <v>533</v>
      </c>
      <c r="F71" s="79">
        <v>78</v>
      </c>
      <c r="G71" s="80">
        <f t="shared" si="5"/>
        <v>1306</v>
      </c>
    </row>
    <row r="72" spans="1:7" x14ac:dyDescent="0.35">
      <c r="A72" s="82" t="s">
        <v>94</v>
      </c>
      <c r="B72" s="79">
        <v>6</v>
      </c>
      <c r="C72" s="79">
        <v>28</v>
      </c>
      <c r="D72" s="79">
        <v>2</v>
      </c>
      <c r="E72" s="79">
        <v>1</v>
      </c>
      <c r="F72" s="79">
        <v>2</v>
      </c>
      <c r="G72" s="80">
        <f t="shared" si="5"/>
        <v>39</v>
      </c>
    </row>
    <row r="73" spans="1:7" s="40" customFormat="1" x14ac:dyDescent="0.35">
      <c r="A73" s="39" t="s">
        <v>81</v>
      </c>
      <c r="B73" s="39"/>
      <c r="C73" s="39"/>
      <c r="D73" s="39"/>
      <c r="E73" s="39"/>
      <c r="F73" s="39"/>
      <c r="G73" s="73">
        <f>SUM(G61:G72)</f>
        <v>18134</v>
      </c>
    </row>
    <row r="75" spans="1:7" ht="29" x14ac:dyDescent="0.35">
      <c r="A75" s="75" t="s">
        <v>95</v>
      </c>
      <c r="B75" s="76" t="s">
        <v>23</v>
      </c>
      <c r="C75" s="76" t="s">
        <v>21</v>
      </c>
      <c r="D75" s="76" t="s">
        <v>74</v>
      </c>
      <c r="E75" s="76" t="s">
        <v>80</v>
      </c>
      <c r="F75" s="76" t="s">
        <v>22</v>
      </c>
      <c r="G75" s="76" t="s">
        <v>81</v>
      </c>
    </row>
    <row r="76" spans="1:7" x14ac:dyDescent="0.35">
      <c r="A76" s="158" t="s">
        <v>82</v>
      </c>
      <c r="B76" s="156">
        <v>19</v>
      </c>
      <c r="C76" s="156">
        <v>15</v>
      </c>
      <c r="D76" s="156">
        <v>15</v>
      </c>
      <c r="E76" s="156">
        <v>10</v>
      </c>
      <c r="F76" s="156">
        <v>10</v>
      </c>
      <c r="G76" s="153">
        <v>69</v>
      </c>
    </row>
    <row r="77" spans="1:7" x14ac:dyDescent="0.35">
      <c r="A77" s="152" t="s">
        <v>83</v>
      </c>
      <c r="B77" s="156">
        <v>238</v>
      </c>
      <c r="C77" s="156">
        <v>178</v>
      </c>
      <c r="D77" s="156">
        <v>255</v>
      </c>
      <c r="E77" s="156">
        <v>455</v>
      </c>
      <c r="F77" s="156">
        <v>133</v>
      </c>
      <c r="G77" s="153">
        <v>1259</v>
      </c>
    </row>
    <row r="78" spans="1:7" x14ac:dyDescent="0.35">
      <c r="A78" s="158" t="s">
        <v>84</v>
      </c>
      <c r="B78" s="156">
        <v>138</v>
      </c>
      <c r="C78" s="156">
        <v>193</v>
      </c>
      <c r="D78" s="156">
        <v>307</v>
      </c>
      <c r="E78" s="156">
        <v>559</v>
      </c>
      <c r="F78" s="156">
        <v>116</v>
      </c>
      <c r="G78" s="153">
        <v>1313</v>
      </c>
    </row>
    <row r="79" spans="1:7" x14ac:dyDescent="0.35">
      <c r="A79" s="38" t="s">
        <v>85</v>
      </c>
      <c r="B79" s="74">
        <v>152</v>
      </c>
      <c r="C79" s="74">
        <v>218</v>
      </c>
      <c r="D79" s="74">
        <v>215</v>
      </c>
      <c r="E79" s="74">
        <v>986</v>
      </c>
      <c r="F79" s="74">
        <v>212</v>
      </c>
      <c r="G79" s="77">
        <v>1783</v>
      </c>
    </row>
    <row r="80" spans="1:7" x14ac:dyDescent="0.35">
      <c r="A80" s="38" t="s">
        <v>86</v>
      </c>
      <c r="B80" s="74">
        <v>126</v>
      </c>
      <c r="C80" s="74">
        <v>142</v>
      </c>
      <c r="D80" s="74">
        <v>161</v>
      </c>
      <c r="E80" s="74">
        <v>456</v>
      </c>
      <c r="F80" s="74">
        <v>113</v>
      </c>
      <c r="G80" s="77">
        <v>998</v>
      </c>
    </row>
    <row r="81" spans="1:7" x14ac:dyDescent="0.35">
      <c r="A81" s="38" t="s">
        <v>87</v>
      </c>
      <c r="B81" s="74">
        <v>258</v>
      </c>
      <c r="C81" s="74">
        <v>318</v>
      </c>
      <c r="D81" s="74">
        <v>428</v>
      </c>
      <c r="E81" s="74">
        <v>970</v>
      </c>
      <c r="F81" s="74">
        <v>236</v>
      </c>
      <c r="G81" s="77">
        <v>2210</v>
      </c>
    </row>
    <row r="82" spans="1:7" x14ac:dyDescent="0.35">
      <c r="A82" s="38" t="s">
        <v>88</v>
      </c>
      <c r="B82" s="74">
        <v>126</v>
      </c>
      <c r="C82" s="74">
        <v>145</v>
      </c>
      <c r="D82" s="74">
        <v>188</v>
      </c>
      <c r="E82" s="74">
        <v>907</v>
      </c>
      <c r="F82" s="74">
        <v>117</v>
      </c>
      <c r="G82" s="77">
        <v>1483</v>
      </c>
    </row>
    <row r="83" spans="1:7" x14ac:dyDescent="0.35">
      <c r="A83" s="38" t="s">
        <v>89</v>
      </c>
      <c r="B83" s="74">
        <v>113</v>
      </c>
      <c r="C83" s="74">
        <v>138</v>
      </c>
      <c r="D83" s="74">
        <v>183</v>
      </c>
      <c r="E83" s="74">
        <v>616</v>
      </c>
      <c r="F83" s="74">
        <v>77</v>
      </c>
      <c r="G83" s="77">
        <v>1127</v>
      </c>
    </row>
    <row r="84" spans="1:7" x14ac:dyDescent="0.35">
      <c r="A84" s="82" t="s">
        <v>90</v>
      </c>
      <c r="B84" s="74">
        <v>117</v>
      </c>
      <c r="C84" s="74">
        <v>166</v>
      </c>
      <c r="D84" s="74">
        <v>180</v>
      </c>
      <c r="E84" s="74">
        <v>704</v>
      </c>
      <c r="F84" s="74">
        <v>110</v>
      </c>
      <c r="G84" s="77">
        <v>1277</v>
      </c>
    </row>
    <row r="85" spans="1:7" x14ac:dyDescent="0.35">
      <c r="A85" s="38" t="s">
        <v>91</v>
      </c>
      <c r="B85" s="74">
        <v>340</v>
      </c>
      <c r="C85" s="74">
        <v>437</v>
      </c>
      <c r="D85" s="74">
        <v>312</v>
      </c>
      <c r="E85" s="74">
        <v>1878</v>
      </c>
      <c r="F85" s="74">
        <v>198</v>
      </c>
      <c r="G85" s="77">
        <v>3165</v>
      </c>
    </row>
    <row r="86" spans="1:7" x14ac:dyDescent="0.35">
      <c r="A86" s="38" t="s">
        <v>92</v>
      </c>
      <c r="B86" s="74">
        <v>437</v>
      </c>
      <c r="C86" s="74">
        <v>509</v>
      </c>
      <c r="D86" s="74">
        <v>206</v>
      </c>
      <c r="E86" s="74">
        <v>2132</v>
      </c>
      <c r="F86" s="74">
        <v>142</v>
      </c>
      <c r="G86" s="77">
        <v>3426</v>
      </c>
    </row>
    <row r="87" spans="1:7" x14ac:dyDescent="0.35">
      <c r="A87" s="38" t="s">
        <v>93</v>
      </c>
      <c r="B87" s="38">
        <v>139</v>
      </c>
      <c r="C87" s="38">
        <v>208</v>
      </c>
      <c r="D87" s="38">
        <v>343</v>
      </c>
      <c r="E87" s="38">
        <v>566</v>
      </c>
      <c r="F87" s="38">
        <v>79</v>
      </c>
      <c r="G87" s="78">
        <v>1335</v>
      </c>
    </row>
    <row r="88" spans="1:7" x14ac:dyDescent="0.35">
      <c r="A88" s="39" t="s">
        <v>81</v>
      </c>
      <c r="B88" s="38"/>
      <c r="C88" s="38"/>
      <c r="D88" s="38"/>
      <c r="E88" s="38"/>
      <c r="F88" s="38"/>
      <c r="G88" s="73">
        <f>SUM(G76:G87)</f>
        <v>19445</v>
      </c>
    </row>
  </sheetData>
  <mergeCells count="3">
    <mergeCell ref="A1:H1"/>
    <mergeCell ref="A10:G10"/>
    <mergeCell ref="A9:D9"/>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C747F-9311-403D-AE92-920F809E54C1}">
  <sheetPr>
    <tabColor theme="0"/>
  </sheetPr>
  <dimension ref="A1:I12"/>
  <sheetViews>
    <sheetView workbookViewId="0">
      <selection activeCell="G8" sqref="G8:H8"/>
    </sheetView>
  </sheetViews>
  <sheetFormatPr baseColWidth="10" defaultColWidth="10.81640625" defaultRowHeight="14.5" x14ac:dyDescent="0.35"/>
  <cols>
    <col min="1" max="1" width="27.54296875" style="15" customWidth="1"/>
    <col min="2" max="2" width="17" style="15" customWidth="1"/>
    <col min="3" max="3" width="17.1796875" style="15" customWidth="1"/>
    <col min="4" max="4" width="17.54296875" style="15" customWidth="1"/>
    <col min="5" max="8" width="18.1796875" style="15" customWidth="1"/>
    <col min="9" max="16384" width="10.81640625" style="15"/>
  </cols>
  <sheetData>
    <row r="1" spans="1:9" ht="15.5" x14ac:dyDescent="0.35">
      <c r="A1" s="135" t="s">
        <v>96</v>
      </c>
      <c r="B1" s="135"/>
      <c r="C1" s="135"/>
      <c r="D1" s="135"/>
      <c r="E1" s="135"/>
      <c r="F1" s="108"/>
      <c r="G1" s="108"/>
      <c r="H1" s="108"/>
    </row>
    <row r="2" spans="1:9" x14ac:dyDescent="0.35">
      <c r="A2" s="106" t="s">
        <v>97</v>
      </c>
      <c r="B2" s="107" t="s">
        <v>98</v>
      </c>
      <c r="C2" s="107" t="s">
        <v>99</v>
      </c>
      <c r="D2" s="107" t="s">
        <v>100</v>
      </c>
      <c r="E2" s="107" t="s">
        <v>101</v>
      </c>
      <c r="F2" s="107" t="s">
        <v>495</v>
      </c>
      <c r="G2" s="107" t="s">
        <v>504</v>
      </c>
      <c r="H2" s="107" t="s">
        <v>509</v>
      </c>
    </row>
    <row r="3" spans="1:9" x14ac:dyDescent="0.35">
      <c r="A3" s="87" t="s">
        <v>19</v>
      </c>
      <c r="B3" s="102">
        <v>11213281.192971542</v>
      </c>
      <c r="C3" s="102">
        <v>12304223.369694268</v>
      </c>
      <c r="D3" s="102">
        <v>13981584.287537413</v>
      </c>
      <c r="E3" s="103">
        <v>15346449.112825805</v>
      </c>
      <c r="F3" s="104">
        <v>10054158.087574361</v>
      </c>
      <c r="G3" s="105">
        <v>12631715.000000574</v>
      </c>
      <c r="H3" s="105">
        <v>15363998.694645619</v>
      </c>
      <c r="I3" s="95"/>
    </row>
    <row r="4" spans="1:9" x14ac:dyDescent="0.35">
      <c r="A4" s="87" t="s">
        <v>20</v>
      </c>
      <c r="B4" s="88">
        <v>25743264.556285124</v>
      </c>
      <c r="C4" s="88">
        <v>28195716.111006338</v>
      </c>
      <c r="D4" s="88">
        <v>32037813.260408085</v>
      </c>
      <c r="E4" s="89">
        <v>29291967.304993037</v>
      </c>
      <c r="F4" s="77">
        <v>19167243.384080436</v>
      </c>
      <c r="G4" s="94">
        <v>34272733.000002317</v>
      </c>
      <c r="H4" s="94">
        <v>25838145.517183404</v>
      </c>
      <c r="I4" s="95"/>
    </row>
    <row r="5" spans="1:9" x14ac:dyDescent="0.35">
      <c r="A5" s="87" t="s">
        <v>22</v>
      </c>
      <c r="B5" s="88">
        <v>34609076.35937044</v>
      </c>
      <c r="C5" s="88">
        <v>34301399.830942884</v>
      </c>
      <c r="D5" s="88">
        <v>34310483.999999948</v>
      </c>
      <c r="E5" s="89">
        <v>32789325.337225545</v>
      </c>
      <c r="F5" s="77">
        <v>26278797.654399559</v>
      </c>
      <c r="G5" s="94">
        <v>30597712.999998719</v>
      </c>
      <c r="H5" s="94">
        <v>34834220.635560691</v>
      </c>
      <c r="I5" s="95"/>
    </row>
    <row r="6" spans="1:9" x14ac:dyDescent="0.35">
      <c r="A6" s="87" t="s">
        <v>23</v>
      </c>
      <c r="B6" s="88">
        <v>3696228.3626219621</v>
      </c>
      <c r="C6" s="88">
        <v>4076507.7923777034</v>
      </c>
      <c r="D6" s="88">
        <v>4013590.9999999958</v>
      </c>
      <c r="E6" s="89">
        <v>3842958.8229571534</v>
      </c>
      <c r="F6" s="77">
        <v>2374226.8911884455</v>
      </c>
      <c r="G6" s="94">
        <v>1956340.9999998999</v>
      </c>
      <c r="H6" s="94">
        <v>3917130.9553301502</v>
      </c>
      <c r="I6" s="95"/>
    </row>
    <row r="7" spans="1:9" x14ac:dyDescent="0.35">
      <c r="A7" s="87" t="s">
        <v>21</v>
      </c>
      <c r="B7" s="88">
        <v>6365213.8309715353</v>
      </c>
      <c r="C7" s="88">
        <v>6626477.2455151482</v>
      </c>
      <c r="D7" s="88">
        <v>7192796.4520547949</v>
      </c>
      <c r="E7" s="89">
        <v>7711441.4219986023</v>
      </c>
      <c r="F7" s="94">
        <v>7008623.5935533913</v>
      </c>
      <c r="G7" s="94">
        <v>7845235.9999999311</v>
      </c>
      <c r="H7" s="94">
        <v>9278306.1972801313</v>
      </c>
      <c r="I7" s="95"/>
    </row>
    <row r="8" spans="1:9" s="66" customFormat="1" x14ac:dyDescent="0.35">
      <c r="A8" s="90" t="s">
        <v>81</v>
      </c>
      <c r="B8" s="91">
        <v>81627064.302220613</v>
      </c>
      <c r="C8" s="91">
        <v>85504324.349536344</v>
      </c>
      <c r="D8" s="91">
        <v>91536269.000000238</v>
      </c>
      <c r="E8" s="92">
        <f>SUM(E3:E7)</f>
        <v>88982142.000000149</v>
      </c>
      <c r="F8" s="92">
        <f>SUM(F3:F7)</f>
        <v>64883049.610796191</v>
      </c>
      <c r="G8" s="92">
        <f>SUM(G3:G7)</f>
        <v>87303738.000001431</v>
      </c>
      <c r="H8" s="92">
        <f>SUM(H3:H7)</f>
        <v>89231802</v>
      </c>
      <c r="I8" s="95"/>
    </row>
    <row r="12" spans="1:9" x14ac:dyDescent="0.35">
      <c r="I12" s="93"/>
    </row>
  </sheetData>
  <mergeCells count="1">
    <mergeCell ref="A1:E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F0526-3F03-432E-A707-63C31DB8852B}">
  <sheetPr>
    <tabColor theme="0"/>
    <pageSetUpPr fitToPage="1"/>
  </sheetPr>
  <dimension ref="A1:G89"/>
  <sheetViews>
    <sheetView topLeftCell="A70" zoomScale="80" zoomScaleNormal="80" workbookViewId="0">
      <selection activeCell="A82" sqref="A82:D83"/>
    </sheetView>
  </sheetViews>
  <sheetFormatPr baseColWidth="10" defaultColWidth="10.81640625" defaultRowHeight="15.5" x14ac:dyDescent="0.35"/>
  <cols>
    <col min="1" max="1" width="22.54296875" style="16" customWidth="1"/>
    <col min="2" max="4" width="14.54296875" style="16" customWidth="1"/>
    <col min="5" max="5" width="10.81640625" style="16"/>
    <col min="6" max="6" width="11.26953125" style="16" customWidth="1"/>
    <col min="7" max="7" width="10.81640625" style="16"/>
    <col min="8" max="8" width="13.81640625" style="16" customWidth="1"/>
    <col min="9" max="11" width="10.81640625" style="16"/>
    <col min="12" max="12" width="13.1796875" style="16" customWidth="1"/>
    <col min="13" max="16384" width="10.81640625" style="16"/>
  </cols>
  <sheetData>
    <row r="1" spans="1:4" x14ac:dyDescent="0.35">
      <c r="A1" s="139" t="s">
        <v>102</v>
      </c>
      <c r="B1" s="139"/>
      <c r="C1" s="139"/>
      <c r="D1" s="139"/>
    </row>
    <row r="2" spans="1:4" x14ac:dyDescent="0.35">
      <c r="A2" s="98"/>
      <c r="B2" s="98"/>
      <c r="C2" s="98"/>
      <c r="D2" s="98"/>
    </row>
    <row r="3" spans="1:4" x14ac:dyDescent="0.35">
      <c r="A3" s="32"/>
      <c r="B3" s="136" t="s">
        <v>509</v>
      </c>
      <c r="C3" s="137"/>
      <c r="D3" s="138"/>
    </row>
    <row r="4" spans="1:4" ht="31" x14ac:dyDescent="0.35">
      <c r="A4" s="34" t="s">
        <v>103</v>
      </c>
      <c r="B4" s="35" t="s">
        <v>104</v>
      </c>
      <c r="C4" s="36" t="s">
        <v>76</v>
      </c>
      <c r="D4" s="35" t="s">
        <v>81</v>
      </c>
    </row>
    <row r="5" spans="1:4" x14ac:dyDescent="0.35">
      <c r="A5" s="150" t="s">
        <v>82</v>
      </c>
      <c r="B5" s="151">
        <v>264428.6240928882</v>
      </c>
      <c r="C5" s="151">
        <v>235882.59784588727</v>
      </c>
      <c r="D5" s="151">
        <f>SUM(B5:C5)</f>
        <v>500311.2219387755</v>
      </c>
    </row>
    <row r="6" spans="1:4" x14ac:dyDescent="0.35">
      <c r="A6" s="150" t="s">
        <v>105</v>
      </c>
      <c r="B6" s="151">
        <v>4401386.9551834948</v>
      </c>
      <c r="C6" s="151">
        <v>5172194.5572446119</v>
      </c>
      <c r="D6" s="151">
        <f t="shared" ref="D6:D11" si="0">SUM(B6:C6)</f>
        <v>9573581.5124281067</v>
      </c>
    </row>
    <row r="7" spans="1:4" x14ac:dyDescent="0.35">
      <c r="A7" s="33" t="s">
        <v>85</v>
      </c>
      <c r="B7" s="48">
        <v>4052267.0917812078</v>
      </c>
      <c r="C7" s="48">
        <v>1958399.2944025679</v>
      </c>
      <c r="D7" s="48">
        <f t="shared" si="0"/>
        <v>6010666.386183776</v>
      </c>
    </row>
    <row r="8" spans="1:4" x14ac:dyDescent="0.35">
      <c r="A8" s="33" t="s">
        <v>106</v>
      </c>
      <c r="B8" s="48">
        <v>11575473.592937049</v>
      </c>
      <c r="C8" s="48">
        <v>9568034.8709306158</v>
      </c>
      <c r="D8" s="48">
        <f t="shared" si="0"/>
        <v>21143508.463867664</v>
      </c>
    </row>
    <row r="9" spans="1:4" x14ac:dyDescent="0.35">
      <c r="A9" s="33" t="s">
        <v>107</v>
      </c>
      <c r="B9" s="48">
        <v>2511557.0457211668</v>
      </c>
      <c r="C9" s="48">
        <v>1940006.2893913544</v>
      </c>
      <c r="D9" s="48">
        <f t="shared" si="0"/>
        <v>4451563.3351125214</v>
      </c>
    </row>
    <row r="10" spans="1:4" x14ac:dyDescent="0.35">
      <c r="A10" s="33" t="s">
        <v>108</v>
      </c>
      <c r="B10" s="48">
        <v>13491398.574441601</v>
      </c>
      <c r="C10" s="48">
        <v>8449772.1873233132</v>
      </c>
      <c r="D10" s="48">
        <f t="shared" si="0"/>
        <v>21941170.761764914</v>
      </c>
    </row>
    <row r="11" spans="1:4" x14ac:dyDescent="0.35">
      <c r="A11" s="33" t="s">
        <v>92</v>
      </c>
      <c r="B11" s="48">
        <v>14183938.524951778</v>
      </c>
      <c r="C11" s="48">
        <v>11420756.793752477</v>
      </c>
      <c r="D11" s="48">
        <f t="shared" si="0"/>
        <v>25604695.318704255</v>
      </c>
    </row>
    <row r="12" spans="1:4" x14ac:dyDescent="0.35">
      <c r="A12" s="34" t="s">
        <v>81</v>
      </c>
      <c r="B12" s="49">
        <f>SUM(B5:B11)</f>
        <v>50480450.409109183</v>
      </c>
      <c r="C12" s="49">
        <f>SUM(C5:C11)</f>
        <v>38745046.590890825</v>
      </c>
      <c r="D12" s="49">
        <f>SUM(D5:D11)</f>
        <v>89225497.000000015</v>
      </c>
    </row>
    <row r="13" spans="1:4" x14ac:dyDescent="0.35">
      <c r="A13" s="29" t="s">
        <v>109</v>
      </c>
      <c r="B13" s="46">
        <v>0</v>
      </c>
      <c r="C13" s="46">
        <v>6305</v>
      </c>
      <c r="D13" s="46">
        <f>SUM(B13:C13)</f>
        <v>6305</v>
      </c>
    </row>
    <row r="14" spans="1:4" x14ac:dyDescent="0.35">
      <c r="A14" s="41" t="s">
        <v>110</v>
      </c>
      <c r="B14" s="47">
        <f>SUM(B12:B13)</f>
        <v>50480450.409109183</v>
      </c>
      <c r="C14" s="47">
        <f t="shared" ref="C14:D14" si="1">SUM(C12:C13)</f>
        <v>38751351.590890825</v>
      </c>
      <c r="D14" s="47">
        <f t="shared" si="1"/>
        <v>89231802.000000015</v>
      </c>
    </row>
    <row r="15" spans="1:4" x14ac:dyDescent="0.35">
      <c r="A15" s="114"/>
      <c r="B15" s="114"/>
      <c r="C15" s="114"/>
      <c r="D15" s="114"/>
    </row>
    <row r="16" spans="1:4" x14ac:dyDescent="0.35">
      <c r="A16" s="32"/>
      <c r="B16" s="136" t="s">
        <v>504</v>
      </c>
      <c r="C16" s="137"/>
      <c r="D16" s="138"/>
    </row>
    <row r="17" spans="1:5" ht="31" x14ac:dyDescent="0.35">
      <c r="A17" s="34" t="s">
        <v>103</v>
      </c>
      <c r="B17" s="35" t="s">
        <v>104</v>
      </c>
      <c r="C17" s="36" t="s">
        <v>76</v>
      </c>
      <c r="D17" s="35" t="s">
        <v>81</v>
      </c>
    </row>
    <row r="18" spans="1:5" x14ac:dyDescent="0.35">
      <c r="A18" s="150" t="s">
        <v>82</v>
      </c>
      <c r="B18" s="151">
        <v>205600.01612289983</v>
      </c>
      <c r="C18" s="151">
        <v>109899.01470616135</v>
      </c>
      <c r="D18" s="151">
        <f>SUM(B18:C18)</f>
        <v>315499.03082906117</v>
      </c>
    </row>
    <row r="19" spans="1:5" x14ac:dyDescent="0.35">
      <c r="A19" s="150" t="s">
        <v>105</v>
      </c>
      <c r="B19" s="151">
        <v>5302141.6723465687</v>
      </c>
      <c r="C19" s="151">
        <v>4739222.8376199156</v>
      </c>
      <c r="D19" s="151">
        <f t="shared" ref="D19:D24" si="2">SUM(B19:C19)</f>
        <v>10041364.509966485</v>
      </c>
    </row>
    <row r="20" spans="1:5" x14ac:dyDescent="0.35">
      <c r="A20" s="33" t="s">
        <v>85</v>
      </c>
      <c r="B20" s="48">
        <v>5459187.7061410891</v>
      </c>
      <c r="C20" s="48">
        <v>1722957.5789869111</v>
      </c>
      <c r="D20" s="48">
        <f t="shared" si="2"/>
        <v>7182145.2851280002</v>
      </c>
    </row>
    <row r="21" spans="1:5" x14ac:dyDescent="0.35">
      <c r="A21" s="33" t="s">
        <v>106</v>
      </c>
      <c r="B21" s="48">
        <v>13876170.95280268</v>
      </c>
      <c r="C21" s="48">
        <v>8182088.1615825165</v>
      </c>
      <c r="D21" s="48">
        <f t="shared" si="2"/>
        <v>22058259.114385195</v>
      </c>
    </row>
    <row r="22" spans="1:5" x14ac:dyDescent="0.35">
      <c r="A22" s="33" t="s">
        <v>107</v>
      </c>
      <c r="B22" s="48">
        <v>3008903.8488106574</v>
      </c>
      <c r="C22" s="48">
        <v>1218433.5465346021</v>
      </c>
      <c r="D22" s="48">
        <f t="shared" si="2"/>
        <v>4227337.3953452595</v>
      </c>
    </row>
    <row r="23" spans="1:5" x14ac:dyDescent="0.35">
      <c r="A23" s="33" t="s">
        <v>108</v>
      </c>
      <c r="B23" s="48">
        <v>15429273.451750213</v>
      </c>
      <c r="C23" s="48">
        <v>8466601.3995574508</v>
      </c>
      <c r="D23" s="48">
        <f t="shared" si="2"/>
        <v>23895874.851307664</v>
      </c>
    </row>
    <row r="24" spans="1:5" x14ac:dyDescent="0.35">
      <c r="A24" s="33" t="s">
        <v>92</v>
      </c>
      <c r="B24" s="48">
        <v>11459640.352028573</v>
      </c>
      <c r="C24" s="48">
        <v>8109954.4610110139</v>
      </c>
      <c r="D24" s="48">
        <f t="shared" si="2"/>
        <v>19569594.813039586</v>
      </c>
    </row>
    <row r="25" spans="1:5" x14ac:dyDescent="0.35">
      <c r="A25" s="34" t="s">
        <v>81</v>
      </c>
      <c r="B25" s="49">
        <f>SUM(B18:B24)</f>
        <v>54740918.000002682</v>
      </c>
      <c r="C25" s="49">
        <f>SUM(C18:C24)</f>
        <v>32549156.999998569</v>
      </c>
      <c r="D25" s="49">
        <f>SUM(D18:D24)</f>
        <v>87290075.000001252</v>
      </c>
    </row>
    <row r="26" spans="1:5" x14ac:dyDescent="0.35">
      <c r="A26" s="29" t="s">
        <v>109</v>
      </c>
      <c r="B26" s="46">
        <v>8766</v>
      </c>
      <c r="C26" s="46">
        <v>4897</v>
      </c>
      <c r="D26" s="46">
        <f>SUM(B26:C26)</f>
        <v>13663</v>
      </c>
    </row>
    <row r="27" spans="1:5" x14ac:dyDescent="0.35">
      <c r="A27" s="41" t="s">
        <v>110</v>
      </c>
      <c r="B27" s="47">
        <f>SUM(B25:B26)</f>
        <v>54749684.000002682</v>
      </c>
      <c r="C27" s="47">
        <f t="shared" ref="C27:D27" si="3">SUM(C25:C26)</f>
        <v>32554053.999998569</v>
      </c>
      <c r="D27" s="47">
        <f t="shared" si="3"/>
        <v>87303738.000001252</v>
      </c>
    </row>
    <row r="28" spans="1:5" x14ac:dyDescent="0.35">
      <c r="A28" s="31"/>
      <c r="B28" s="31"/>
      <c r="C28" s="31"/>
      <c r="D28" s="31"/>
      <c r="E28" s="14"/>
    </row>
    <row r="29" spans="1:5" x14ac:dyDescent="0.35">
      <c r="A29" s="32"/>
      <c r="B29" s="136" t="s">
        <v>495</v>
      </c>
      <c r="C29" s="137"/>
      <c r="D29" s="138"/>
    </row>
    <row r="30" spans="1:5" ht="31" x14ac:dyDescent="0.35">
      <c r="A30" s="34" t="s">
        <v>103</v>
      </c>
      <c r="B30" s="35" t="s">
        <v>104</v>
      </c>
      <c r="C30" s="36" t="s">
        <v>76</v>
      </c>
      <c r="D30" s="35" t="s">
        <v>81</v>
      </c>
    </row>
    <row r="31" spans="1:5" x14ac:dyDescent="0.35">
      <c r="A31" s="150" t="s">
        <v>82</v>
      </c>
      <c r="B31" s="151">
        <v>143223.72329988852</v>
      </c>
      <c r="C31" s="151">
        <v>111467.94473429953</v>
      </c>
      <c r="D31" s="151">
        <f t="shared" ref="D31:D37" si="4">SUM(B31:C31)</f>
        <v>254691.66803418804</v>
      </c>
    </row>
    <row r="32" spans="1:5" x14ac:dyDescent="0.35">
      <c r="A32" s="150" t="s">
        <v>105</v>
      </c>
      <c r="B32" s="151">
        <v>3143483.837103622</v>
      </c>
      <c r="C32" s="151">
        <v>4399894.5464925561</v>
      </c>
      <c r="D32" s="151">
        <f t="shared" si="4"/>
        <v>7543378.3835961781</v>
      </c>
    </row>
    <row r="33" spans="1:4" x14ac:dyDescent="0.35">
      <c r="A33" s="33" t="s">
        <v>85</v>
      </c>
      <c r="B33" s="48">
        <v>2907998.3335973555</v>
      </c>
      <c r="C33" s="48">
        <v>1785324.9981878505</v>
      </c>
      <c r="D33" s="48">
        <f t="shared" si="4"/>
        <v>4693323.3317852058</v>
      </c>
    </row>
    <row r="34" spans="1:4" x14ac:dyDescent="0.35">
      <c r="A34" s="33" t="s">
        <v>106</v>
      </c>
      <c r="B34" s="48">
        <v>8503031.7696116157</v>
      </c>
      <c r="C34" s="48">
        <v>6950217.0479243873</v>
      </c>
      <c r="D34" s="48">
        <f t="shared" si="4"/>
        <v>15453248.817536004</v>
      </c>
    </row>
    <row r="35" spans="1:4" x14ac:dyDescent="0.35">
      <c r="A35" s="33" t="s">
        <v>107</v>
      </c>
      <c r="B35" s="48">
        <v>2011047.286565471</v>
      </c>
      <c r="C35" s="48">
        <v>982528.57616398518</v>
      </c>
      <c r="D35" s="48">
        <f t="shared" si="4"/>
        <v>2993575.8627294563</v>
      </c>
    </row>
    <row r="36" spans="1:4" x14ac:dyDescent="0.35">
      <c r="A36" s="33" t="s">
        <v>108</v>
      </c>
      <c r="B36" s="48">
        <v>10686363.729185345</v>
      </c>
      <c r="C36" s="48">
        <v>6887590.1913620709</v>
      </c>
      <c r="D36" s="48">
        <f t="shared" si="4"/>
        <v>17573953.920547415</v>
      </c>
    </row>
    <row r="37" spans="1:4" x14ac:dyDescent="0.35">
      <c r="A37" s="33" t="s">
        <v>92</v>
      </c>
      <c r="B37" s="48">
        <v>8738121.3858449012</v>
      </c>
      <c r="C37" s="48">
        <v>7529511.2407228518</v>
      </c>
      <c r="D37" s="48">
        <f t="shared" si="4"/>
        <v>16267632.626567753</v>
      </c>
    </row>
    <row r="38" spans="1:4" x14ac:dyDescent="0.35">
      <c r="A38" s="34" t="s">
        <v>81</v>
      </c>
      <c r="B38" s="49">
        <f>SUM(B31:B37)</f>
        <v>36133270.065208197</v>
      </c>
      <c r="C38" s="49">
        <f>SUM(C31:C37)</f>
        <v>28646534.545588002</v>
      </c>
      <c r="D38" s="49">
        <f>SUM(D31:D37)</f>
        <v>64779804.610796198</v>
      </c>
    </row>
    <row r="39" spans="1:4" x14ac:dyDescent="0.35">
      <c r="A39" s="29" t="s">
        <v>109</v>
      </c>
      <c r="B39" s="46">
        <v>96755</v>
      </c>
      <c r="C39" s="46">
        <v>6490</v>
      </c>
      <c r="D39" s="46">
        <f>SUM(B39:C39)</f>
        <v>103245</v>
      </c>
    </row>
    <row r="40" spans="1:4" x14ac:dyDescent="0.35">
      <c r="A40" s="41" t="s">
        <v>110</v>
      </c>
      <c r="B40" s="47">
        <f>SUM(B38:B39)</f>
        <v>36230025.065208197</v>
      </c>
      <c r="C40" s="47">
        <f t="shared" ref="C40:D40" si="5">SUM(C38:C39)</f>
        <v>28653024.545588002</v>
      </c>
      <c r="D40" s="47">
        <f t="shared" si="5"/>
        <v>64883049.610796198</v>
      </c>
    </row>
    <row r="42" spans="1:4" x14ac:dyDescent="0.35">
      <c r="A42" s="32"/>
      <c r="B42" s="136" t="s">
        <v>101</v>
      </c>
      <c r="C42" s="137"/>
      <c r="D42" s="138"/>
    </row>
    <row r="43" spans="1:4" ht="31" x14ac:dyDescent="0.35">
      <c r="A43" s="34" t="s">
        <v>103</v>
      </c>
      <c r="B43" s="35" t="s">
        <v>104</v>
      </c>
      <c r="C43" s="36" t="s">
        <v>76</v>
      </c>
      <c r="D43" s="35" t="s">
        <v>81</v>
      </c>
    </row>
    <row r="44" spans="1:4" x14ac:dyDescent="0.35">
      <c r="A44" s="150" t="s">
        <v>82</v>
      </c>
      <c r="B44" s="151">
        <v>214623.01076459428</v>
      </c>
      <c r="C44" s="151">
        <v>296126.21170341049</v>
      </c>
      <c r="D44" s="151">
        <f t="shared" ref="D44:D50" si="6">SUM(B44:C44)</f>
        <v>510749.22246800479</v>
      </c>
    </row>
    <row r="45" spans="1:4" x14ac:dyDescent="0.35">
      <c r="A45" s="150" t="s">
        <v>105</v>
      </c>
      <c r="B45" s="151">
        <v>4348963.2766034948</v>
      </c>
      <c r="C45" s="151">
        <v>5483308.4648591299</v>
      </c>
      <c r="D45" s="151">
        <f t="shared" si="6"/>
        <v>9832271.7414626256</v>
      </c>
    </row>
    <row r="46" spans="1:4" x14ac:dyDescent="0.35">
      <c r="A46" s="33" t="s">
        <v>85</v>
      </c>
      <c r="B46" s="48">
        <v>5462889.0452908976</v>
      </c>
      <c r="C46" s="48">
        <v>2033776.2728136212</v>
      </c>
      <c r="D46" s="48">
        <f t="shared" si="6"/>
        <v>7496665.3181045186</v>
      </c>
    </row>
    <row r="47" spans="1:4" x14ac:dyDescent="0.35">
      <c r="A47" s="33" t="s">
        <v>106</v>
      </c>
      <c r="B47" s="48">
        <v>10431893.371349907</v>
      </c>
      <c r="C47" s="48">
        <v>8898475.1314186212</v>
      </c>
      <c r="D47" s="48">
        <f t="shared" si="6"/>
        <v>19330368.502768528</v>
      </c>
    </row>
    <row r="48" spans="1:4" x14ac:dyDescent="0.35">
      <c r="A48" s="33" t="s">
        <v>107</v>
      </c>
      <c r="B48" s="48">
        <v>2350572.6837208597</v>
      </c>
      <c r="C48" s="48">
        <v>1236791.3749067727</v>
      </c>
      <c r="D48" s="48">
        <f t="shared" si="6"/>
        <v>3587364.0586276324</v>
      </c>
    </row>
    <row r="49" spans="1:4" x14ac:dyDescent="0.35">
      <c r="A49" s="33" t="s">
        <v>108</v>
      </c>
      <c r="B49" s="48">
        <v>15189052.925683904</v>
      </c>
      <c r="C49" s="48">
        <v>8665688.1583858952</v>
      </c>
      <c r="D49" s="48">
        <f t="shared" si="6"/>
        <v>23854741.0840698</v>
      </c>
    </row>
    <row r="50" spans="1:4" x14ac:dyDescent="0.35">
      <c r="A50" s="33" t="s">
        <v>92</v>
      </c>
      <c r="B50" s="48">
        <v>14231706.526403686</v>
      </c>
      <c r="C50" s="48">
        <v>10012461.546095252</v>
      </c>
      <c r="D50" s="48">
        <f t="shared" si="6"/>
        <v>24244168.07249894</v>
      </c>
    </row>
    <row r="51" spans="1:4" x14ac:dyDescent="0.35">
      <c r="A51" s="34" t="s">
        <v>81</v>
      </c>
      <c r="B51" s="49">
        <f>SUM(B44:B50)</f>
        <v>52229700.839817345</v>
      </c>
      <c r="C51" s="49">
        <f>SUM(C44:C50)</f>
        <v>36626627.1601827</v>
      </c>
      <c r="D51" s="49">
        <f>SUM(D44:D50)</f>
        <v>88856328.00000006</v>
      </c>
    </row>
    <row r="52" spans="1:4" x14ac:dyDescent="0.35">
      <c r="A52" s="29" t="s">
        <v>109</v>
      </c>
      <c r="B52" s="46">
        <v>120157</v>
      </c>
      <c r="C52" s="46">
        <v>5657</v>
      </c>
      <c r="D52" s="46">
        <f>SUM(B52:C52)</f>
        <v>125814</v>
      </c>
    </row>
    <row r="53" spans="1:4" x14ac:dyDescent="0.35">
      <c r="A53" s="41" t="s">
        <v>110</v>
      </c>
      <c r="B53" s="47">
        <f>SUM(B51:B52)</f>
        <v>52349857.839817345</v>
      </c>
      <c r="C53" s="47">
        <f t="shared" ref="C53:D53" si="7">SUM(C51:C52)</f>
        <v>36632284.1601827</v>
      </c>
      <c r="D53" s="47">
        <f t="shared" si="7"/>
        <v>88982142.00000006</v>
      </c>
    </row>
    <row r="55" spans="1:4" x14ac:dyDescent="0.35">
      <c r="A55" s="31"/>
      <c r="B55" s="31"/>
      <c r="C55" s="31"/>
    </row>
    <row r="56" spans="1:4" x14ac:dyDescent="0.35">
      <c r="A56" s="32"/>
      <c r="B56" s="136" t="s">
        <v>100</v>
      </c>
      <c r="C56" s="137"/>
      <c r="D56" s="138"/>
    </row>
    <row r="57" spans="1:4" ht="31" x14ac:dyDescent="0.35">
      <c r="A57" s="34" t="s">
        <v>103</v>
      </c>
      <c r="B57" s="35" t="s">
        <v>104</v>
      </c>
      <c r="C57" s="36" t="s">
        <v>76</v>
      </c>
      <c r="D57" s="35" t="s">
        <v>81</v>
      </c>
    </row>
    <row r="58" spans="1:4" x14ac:dyDescent="0.35">
      <c r="A58" s="150" t="s">
        <v>82</v>
      </c>
      <c r="B58" s="151">
        <v>102935.42471953842</v>
      </c>
      <c r="C58" s="151">
        <v>108742.43547813721</v>
      </c>
      <c r="D58" s="151">
        <v>211677.86019767565</v>
      </c>
    </row>
    <row r="59" spans="1:4" x14ac:dyDescent="0.35">
      <c r="A59" s="150" t="s">
        <v>105</v>
      </c>
      <c r="B59" s="151">
        <v>5099633.6480432125</v>
      </c>
      <c r="C59" s="151">
        <v>5282430.0635754839</v>
      </c>
      <c r="D59" s="151">
        <v>10382063.711618695</v>
      </c>
    </row>
    <row r="60" spans="1:4" x14ac:dyDescent="0.35">
      <c r="A60" s="33" t="s">
        <v>85</v>
      </c>
      <c r="B60" s="48">
        <v>5106772.7276572306</v>
      </c>
      <c r="C60" s="48">
        <v>1906059.6582008735</v>
      </c>
      <c r="D60" s="48">
        <v>7012832.3858581036</v>
      </c>
    </row>
    <row r="61" spans="1:4" x14ac:dyDescent="0.35">
      <c r="A61" s="33" t="s">
        <v>106</v>
      </c>
      <c r="B61" s="48">
        <v>12432072.584946664</v>
      </c>
      <c r="C61" s="48">
        <v>9279233.5884794183</v>
      </c>
      <c r="D61" s="48">
        <v>21711306.173426084</v>
      </c>
    </row>
    <row r="62" spans="1:4" x14ac:dyDescent="0.35">
      <c r="A62" s="33" t="s">
        <v>107</v>
      </c>
      <c r="B62" s="48">
        <v>2532686.4691564376</v>
      </c>
      <c r="C62" s="48">
        <v>1462660.0826605079</v>
      </c>
      <c r="D62" s="48">
        <v>3995346.5518169454</v>
      </c>
    </row>
    <row r="63" spans="1:4" x14ac:dyDescent="0.35">
      <c r="A63" s="33" t="s">
        <v>108</v>
      </c>
      <c r="B63" s="48">
        <v>14677883.454886485</v>
      </c>
      <c r="C63" s="48">
        <v>10438122.931731494</v>
      </c>
      <c r="D63" s="48">
        <v>25116006.386617981</v>
      </c>
    </row>
    <row r="64" spans="1:4" x14ac:dyDescent="0.35">
      <c r="A64" s="33" t="s">
        <v>92</v>
      </c>
      <c r="B64" s="48">
        <v>13260209.690590337</v>
      </c>
      <c r="C64" s="48">
        <v>9846826.2398740333</v>
      </c>
      <c r="D64" s="48">
        <v>23107035.930464372</v>
      </c>
    </row>
    <row r="65" spans="1:7" x14ac:dyDescent="0.35">
      <c r="A65" s="34" t="s">
        <v>81</v>
      </c>
      <c r="B65" s="49">
        <v>53212193.999999903</v>
      </c>
      <c r="C65" s="49">
        <v>38324074.999999948</v>
      </c>
      <c r="D65" s="49">
        <v>91536268.999999851</v>
      </c>
    </row>
    <row r="66" spans="1:7" x14ac:dyDescent="0.35">
      <c r="A66" s="31"/>
      <c r="B66" s="31"/>
      <c r="C66" s="31"/>
    </row>
    <row r="67" spans="1:7" x14ac:dyDescent="0.35">
      <c r="A67" s="31"/>
      <c r="B67" s="31"/>
      <c r="C67" s="31"/>
    </row>
    <row r="68" spans="1:7" x14ac:dyDescent="0.35">
      <c r="A68" s="32"/>
      <c r="B68" s="136" t="s">
        <v>99</v>
      </c>
      <c r="C68" s="137"/>
      <c r="D68" s="138"/>
    </row>
    <row r="69" spans="1:7" ht="30.65" customHeight="1" x14ac:dyDescent="0.35">
      <c r="A69" s="34" t="s">
        <v>103</v>
      </c>
      <c r="B69" s="35" t="s">
        <v>104</v>
      </c>
      <c r="C69" s="36" t="s">
        <v>76</v>
      </c>
      <c r="D69" s="35" t="s">
        <v>81</v>
      </c>
    </row>
    <row r="70" spans="1:7" x14ac:dyDescent="0.35">
      <c r="A70" s="150" t="s">
        <v>82</v>
      </c>
      <c r="B70" s="151">
        <v>290019.74089071085</v>
      </c>
      <c r="C70" s="151">
        <v>18075</v>
      </c>
      <c r="D70" s="151">
        <v>308094.74089071085</v>
      </c>
      <c r="E70" s="50"/>
      <c r="G70" s="50"/>
    </row>
    <row r="71" spans="1:7" x14ac:dyDescent="0.35">
      <c r="A71" s="150" t="s">
        <v>105</v>
      </c>
      <c r="B71" s="151">
        <v>3747441.8728857962</v>
      </c>
      <c r="C71" s="151">
        <v>5255971.8396647787</v>
      </c>
      <c r="D71" s="151">
        <v>9003413.7125505749</v>
      </c>
      <c r="E71" s="50"/>
      <c r="G71" s="50"/>
    </row>
    <row r="72" spans="1:7" x14ac:dyDescent="0.35">
      <c r="A72" s="33" t="s">
        <v>85</v>
      </c>
      <c r="B72" s="48">
        <v>4289892.4276443608</v>
      </c>
      <c r="C72" s="48">
        <v>2177812.5665954165</v>
      </c>
      <c r="D72" s="48">
        <v>6467704.9942397773</v>
      </c>
      <c r="E72" s="50"/>
      <c r="G72" s="50"/>
    </row>
    <row r="73" spans="1:7" x14ac:dyDescent="0.35">
      <c r="A73" s="33" t="s">
        <v>106</v>
      </c>
      <c r="B73" s="48">
        <v>9547465.4890410751</v>
      </c>
      <c r="C73" s="48">
        <v>7602949.9616349749</v>
      </c>
      <c r="D73" s="48">
        <v>17150415.450676054</v>
      </c>
      <c r="E73" s="50"/>
      <c r="G73" s="50"/>
    </row>
    <row r="74" spans="1:7" x14ac:dyDescent="0.35">
      <c r="A74" s="33" t="s">
        <v>107</v>
      </c>
      <c r="B74" s="48">
        <v>1499057.3674803418</v>
      </c>
      <c r="C74" s="48">
        <v>549312.97732434724</v>
      </c>
      <c r="D74" s="48">
        <v>2048370.3448046891</v>
      </c>
      <c r="E74" s="50"/>
      <c r="G74" s="50"/>
    </row>
    <row r="75" spans="1:7" x14ac:dyDescent="0.35">
      <c r="A75" s="33" t="s">
        <v>108</v>
      </c>
      <c r="B75" s="48">
        <v>14077678.696300693</v>
      </c>
      <c r="C75" s="48">
        <v>9850046.2608096581</v>
      </c>
      <c r="D75" s="48">
        <v>23927724.957110353</v>
      </c>
      <c r="E75" s="50"/>
      <c r="G75" s="50"/>
    </row>
    <row r="76" spans="1:7" x14ac:dyDescent="0.35">
      <c r="A76" s="33" t="s">
        <v>92</v>
      </c>
      <c r="B76" s="48">
        <v>13674861.131972853</v>
      </c>
      <c r="C76" s="48">
        <v>12923739.017291419</v>
      </c>
      <c r="D76" s="48">
        <v>26598600.149264272</v>
      </c>
      <c r="E76" s="50"/>
      <c r="G76" s="50"/>
    </row>
    <row r="77" spans="1:7" x14ac:dyDescent="0.35">
      <c r="A77" s="34" t="s">
        <v>81</v>
      </c>
      <c r="B77" s="49">
        <f>SUM(B70:B76)</f>
        <v>47126416.726215832</v>
      </c>
      <c r="C77" s="49">
        <f t="shared" ref="C77:D77" si="8">SUM(C70:C76)</f>
        <v>38377907.623320594</v>
      </c>
      <c r="D77" s="49">
        <f t="shared" si="8"/>
        <v>85504324.349536434</v>
      </c>
      <c r="E77" s="50"/>
      <c r="G77" s="50"/>
    </row>
    <row r="78" spans="1:7" x14ac:dyDescent="0.35">
      <c r="A78" s="31"/>
      <c r="B78" s="31"/>
      <c r="C78" s="31"/>
    </row>
    <row r="80" spans="1:7" x14ac:dyDescent="0.35">
      <c r="A80" s="32"/>
      <c r="B80" s="136" t="s">
        <v>98</v>
      </c>
      <c r="C80" s="137"/>
      <c r="D80" s="138"/>
    </row>
    <row r="81" spans="1:4" ht="31" x14ac:dyDescent="0.35">
      <c r="A81" s="34" t="s">
        <v>103</v>
      </c>
      <c r="B81" s="35" t="s">
        <v>104</v>
      </c>
      <c r="C81" s="36" t="s">
        <v>76</v>
      </c>
      <c r="D81" s="35" t="s">
        <v>81</v>
      </c>
    </row>
    <row r="82" spans="1:4" x14ac:dyDescent="0.35">
      <c r="A82" s="150" t="s">
        <v>82</v>
      </c>
      <c r="B82" s="151">
        <v>200634</v>
      </c>
      <c r="C82" s="151">
        <v>32384</v>
      </c>
      <c r="D82" s="151">
        <v>233018</v>
      </c>
    </row>
    <row r="83" spans="1:4" x14ac:dyDescent="0.35">
      <c r="A83" s="150" t="s">
        <v>105</v>
      </c>
      <c r="B83" s="151">
        <v>3360041.2642610697</v>
      </c>
      <c r="C83" s="151">
        <v>4744199.7977730464</v>
      </c>
      <c r="D83" s="151">
        <v>8104241.0620341161</v>
      </c>
    </row>
    <row r="84" spans="1:4" x14ac:dyDescent="0.35">
      <c r="A84" s="33" t="s">
        <v>85</v>
      </c>
      <c r="B84" s="48">
        <v>3799778.2481610868</v>
      </c>
      <c r="C84" s="48">
        <v>2045835.7805904804</v>
      </c>
      <c r="D84" s="48">
        <v>5845614.028751567</v>
      </c>
    </row>
    <row r="85" spans="1:4" x14ac:dyDescent="0.35">
      <c r="A85" s="33" t="s">
        <v>106</v>
      </c>
      <c r="B85" s="48">
        <v>8825447.6150738169</v>
      </c>
      <c r="C85" s="48">
        <v>7414843.5203216886</v>
      </c>
      <c r="D85" s="48">
        <v>16240291.135395506</v>
      </c>
    </row>
    <row r="86" spans="1:4" x14ac:dyDescent="0.35">
      <c r="A86" s="33" t="s">
        <v>107</v>
      </c>
      <c r="B86" s="48">
        <v>1613539.1602644564</v>
      </c>
      <c r="C86" s="48">
        <v>535980.44444450678</v>
      </c>
      <c r="D86" s="48">
        <v>2149519.6047089631</v>
      </c>
    </row>
    <row r="87" spans="1:4" x14ac:dyDescent="0.35">
      <c r="A87" s="33" t="s">
        <v>108</v>
      </c>
      <c r="B87" s="48">
        <v>13054807.607720815</v>
      </c>
      <c r="C87" s="48">
        <v>7409959.4263262367</v>
      </c>
      <c r="D87" s="48">
        <v>20464767.034047052</v>
      </c>
    </row>
    <row r="88" spans="1:4" x14ac:dyDescent="0.35">
      <c r="A88" s="33" t="s">
        <v>92</v>
      </c>
      <c r="B88" s="48">
        <v>12467511.68474694</v>
      </c>
      <c r="C88" s="48">
        <v>16122101.752536444</v>
      </c>
      <c r="D88" s="48">
        <v>28589613.437283382</v>
      </c>
    </row>
    <row r="89" spans="1:4" x14ac:dyDescent="0.35">
      <c r="A89" s="34" t="s">
        <v>81</v>
      </c>
      <c r="B89" s="49">
        <v>43321759.58022818</v>
      </c>
      <c r="C89" s="49">
        <v>38305304.721992403</v>
      </c>
      <c r="D89" s="49">
        <v>81627064.302220583</v>
      </c>
    </row>
  </sheetData>
  <mergeCells count="8">
    <mergeCell ref="B80:D80"/>
    <mergeCell ref="A1:D1"/>
    <mergeCell ref="B42:D42"/>
    <mergeCell ref="B56:D56"/>
    <mergeCell ref="B68:D68"/>
    <mergeCell ref="B29:D29"/>
    <mergeCell ref="B16:D16"/>
    <mergeCell ref="B3:D3"/>
  </mergeCells>
  <pageMargins left="0.7" right="0.7" top="0.75" bottom="0.75" header="0.3" footer="0.3"/>
  <pageSetup paperSize="9" scale="7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9CE30-505E-485C-8791-A4FC37C6C7C5}">
  <sheetPr>
    <tabColor theme="0"/>
    <pageSetUpPr fitToPage="1"/>
  </sheetPr>
  <dimension ref="A1:DG75"/>
  <sheetViews>
    <sheetView showGridLines="0" topLeftCell="A60" zoomScale="80" zoomScaleNormal="80" workbookViewId="0">
      <selection activeCell="A72" activeCellId="2" sqref="A64:D64 A67:D67 A72:D72"/>
    </sheetView>
  </sheetViews>
  <sheetFormatPr baseColWidth="10" defaultColWidth="10.81640625" defaultRowHeight="15.5" x14ac:dyDescent="0.35"/>
  <cols>
    <col min="1" max="1" width="22.453125" style="19" customWidth="1"/>
    <col min="2" max="4" width="16.54296875" style="19" customWidth="1"/>
    <col min="5" max="5" width="14.7265625" style="19" customWidth="1"/>
    <col min="6" max="6" width="20.54296875" style="19" customWidth="1"/>
    <col min="7" max="9" width="16.54296875" style="19" customWidth="1"/>
    <col min="10" max="16384" width="10.81640625" style="19"/>
  </cols>
  <sheetData>
    <row r="1" spans="1:4" x14ac:dyDescent="0.35">
      <c r="A1" s="140" t="s">
        <v>102</v>
      </c>
      <c r="B1" s="141"/>
      <c r="C1" s="141"/>
      <c r="D1" s="142"/>
    </row>
    <row r="3" spans="1:4" x14ac:dyDescent="0.35">
      <c r="A3" s="143" t="s">
        <v>505</v>
      </c>
      <c r="B3" s="144"/>
      <c r="C3" s="144"/>
      <c r="D3" s="145"/>
    </row>
    <row r="4" spans="1:4" x14ac:dyDescent="0.35">
      <c r="A4" s="124"/>
      <c r="B4" s="125"/>
      <c r="C4" s="125"/>
      <c r="D4" s="126"/>
    </row>
    <row r="5" spans="1:4" s="100" customFormat="1" x14ac:dyDescent="0.35">
      <c r="A5" s="19"/>
      <c r="B5" s="146" t="s">
        <v>509</v>
      </c>
      <c r="C5" s="147"/>
      <c r="D5" s="148"/>
    </row>
    <row r="6" spans="1:4" s="100" customFormat="1" ht="31" x14ac:dyDescent="0.35">
      <c r="A6" s="41" t="s">
        <v>111</v>
      </c>
      <c r="B6" s="42" t="s">
        <v>104</v>
      </c>
      <c r="C6" s="43" t="s">
        <v>76</v>
      </c>
      <c r="D6" s="42" t="s">
        <v>81</v>
      </c>
    </row>
    <row r="7" spans="1:4" s="100" customFormat="1" x14ac:dyDescent="0.35">
      <c r="A7" s="29" t="s">
        <v>89</v>
      </c>
      <c r="B7" s="111">
        <v>2511557.0457211668</v>
      </c>
      <c r="C7" s="111">
        <v>1940006.2893913544</v>
      </c>
      <c r="D7" s="111">
        <f>SUM(B7:C7)</f>
        <v>4451563.3351125214</v>
      </c>
    </row>
    <row r="8" spans="1:4" s="100" customFormat="1" x14ac:dyDescent="0.35">
      <c r="A8" s="29" t="s">
        <v>93</v>
      </c>
      <c r="B8" s="111">
        <v>2726553.5758727486</v>
      </c>
      <c r="C8" s="111">
        <v>985853.976616723</v>
      </c>
      <c r="D8" s="111">
        <f t="shared" ref="D8:D18" si="0">SUM(B8:C8)</f>
        <v>3712407.5524894716</v>
      </c>
    </row>
    <row r="9" spans="1:4" s="100" customFormat="1" x14ac:dyDescent="0.35">
      <c r="A9" s="29" t="s">
        <v>86</v>
      </c>
      <c r="B9" s="111">
        <v>1645242.2267175931</v>
      </c>
      <c r="C9" s="111">
        <v>963584.26688117813</v>
      </c>
      <c r="D9" s="111">
        <f t="shared" si="0"/>
        <v>2608826.4935987713</v>
      </c>
    </row>
    <row r="10" spans="1:4" s="100" customFormat="1" x14ac:dyDescent="0.35">
      <c r="A10" s="159" t="s">
        <v>84</v>
      </c>
      <c r="B10" s="160">
        <v>2032208.4533467563</v>
      </c>
      <c r="C10" s="160">
        <v>2503035.121329193</v>
      </c>
      <c r="D10" s="160">
        <f t="shared" si="0"/>
        <v>4535243.5746759493</v>
      </c>
    </row>
    <row r="11" spans="1:4" s="100" customFormat="1" x14ac:dyDescent="0.35">
      <c r="A11" s="29" t="s">
        <v>92</v>
      </c>
      <c r="B11" s="111">
        <v>14183938.524951778</v>
      </c>
      <c r="C11" s="111">
        <v>11420756.793752477</v>
      </c>
      <c r="D11" s="111">
        <f t="shared" si="0"/>
        <v>25604695.318704255</v>
      </c>
    </row>
    <row r="12" spans="1:4" s="100" customFormat="1" x14ac:dyDescent="0.35">
      <c r="A12" s="29" t="s">
        <v>88</v>
      </c>
      <c r="B12" s="111">
        <v>4271725.7164223008</v>
      </c>
      <c r="C12" s="111">
        <v>3437039.7023315462</v>
      </c>
      <c r="D12" s="111">
        <f t="shared" si="0"/>
        <v>7708765.4187538475</v>
      </c>
    </row>
    <row r="13" spans="1:4" s="100" customFormat="1" x14ac:dyDescent="0.35">
      <c r="A13" s="159" t="s">
        <v>83</v>
      </c>
      <c r="B13" s="160">
        <v>2369178.5018367381</v>
      </c>
      <c r="C13" s="160">
        <v>2669159.4359154184</v>
      </c>
      <c r="D13" s="160">
        <f t="shared" si="0"/>
        <v>5038337.9377521565</v>
      </c>
    </row>
    <row r="14" spans="1:4" s="100" customFormat="1" x14ac:dyDescent="0.35">
      <c r="A14" s="29" t="s">
        <v>85</v>
      </c>
      <c r="B14" s="111">
        <v>4052267.0917812078</v>
      </c>
      <c r="C14" s="111">
        <v>1958399.2944025679</v>
      </c>
      <c r="D14" s="111">
        <f t="shared" si="0"/>
        <v>6010666.386183776</v>
      </c>
    </row>
    <row r="15" spans="1:4" s="100" customFormat="1" x14ac:dyDescent="0.35">
      <c r="A15" s="29" t="s">
        <v>90</v>
      </c>
      <c r="B15" s="111">
        <v>2681655.8999820249</v>
      </c>
      <c r="C15" s="111">
        <v>1513893.7202991513</v>
      </c>
      <c r="D15" s="111">
        <f t="shared" si="0"/>
        <v>4195549.6202811766</v>
      </c>
    </row>
    <row r="16" spans="1:4" s="100" customFormat="1" x14ac:dyDescent="0.35">
      <c r="A16" s="29" t="s">
        <v>87</v>
      </c>
      <c r="B16" s="111">
        <v>5658505.6497971546</v>
      </c>
      <c r="C16" s="111">
        <v>5167410.9017178919</v>
      </c>
      <c r="D16" s="111">
        <f t="shared" si="0"/>
        <v>10825916.551515047</v>
      </c>
    </row>
    <row r="17" spans="1:7" s="100" customFormat="1" x14ac:dyDescent="0.35">
      <c r="A17" s="29" t="s">
        <v>91</v>
      </c>
      <c r="B17" s="111">
        <v>8083189.0985868275</v>
      </c>
      <c r="C17" s="111">
        <v>5950024.490407438</v>
      </c>
      <c r="D17" s="111">
        <f t="shared" si="0"/>
        <v>14033213.588994265</v>
      </c>
    </row>
    <row r="18" spans="1:7" s="100" customFormat="1" x14ac:dyDescent="0.35">
      <c r="A18" s="159" t="s">
        <v>82</v>
      </c>
      <c r="B18" s="160">
        <v>264428.6240928882</v>
      </c>
      <c r="C18" s="160">
        <v>235882.59784588727</v>
      </c>
      <c r="D18" s="160">
        <f t="shared" si="0"/>
        <v>500311.2219387755</v>
      </c>
    </row>
    <row r="19" spans="1:7" s="100" customFormat="1" x14ac:dyDescent="0.35">
      <c r="A19" s="41" t="s">
        <v>112</v>
      </c>
      <c r="B19" s="47">
        <f>SUM(B7:B18)</f>
        <v>50480450.409109198</v>
      </c>
      <c r="C19" s="47">
        <f>SUM(C7:C18)</f>
        <v>38745046.590890832</v>
      </c>
      <c r="D19" s="47">
        <f>SUM(D7:D18)</f>
        <v>89225497.000000015</v>
      </c>
    </row>
    <row r="20" spans="1:7" s="100" customFormat="1" x14ac:dyDescent="0.35">
      <c r="A20" s="29" t="s">
        <v>109</v>
      </c>
      <c r="B20" s="111">
        <v>0</v>
      </c>
      <c r="C20" s="111">
        <v>6305</v>
      </c>
      <c r="D20" s="111">
        <f>SUM(B20:C20)</f>
        <v>6305</v>
      </c>
    </row>
    <row r="21" spans="1:7" s="100" customFormat="1" x14ac:dyDescent="0.35">
      <c r="A21" s="41" t="s">
        <v>110</v>
      </c>
      <c r="B21" s="47">
        <f>SUM(B19:B20)</f>
        <v>50480450.409109198</v>
      </c>
      <c r="C21" s="47">
        <f t="shared" ref="C21:D21" si="1">SUM(C19:C20)</f>
        <v>38751351.590890832</v>
      </c>
      <c r="D21" s="47">
        <f t="shared" si="1"/>
        <v>89231802.000000015</v>
      </c>
    </row>
    <row r="22" spans="1:7" s="100" customFormat="1" x14ac:dyDescent="0.35">
      <c r="A22" s="99"/>
      <c r="B22" s="99"/>
      <c r="C22" s="99"/>
      <c r="D22" s="99"/>
    </row>
    <row r="23" spans="1:7" s="100" customFormat="1" x14ac:dyDescent="0.35">
      <c r="A23" s="19"/>
      <c r="B23" s="146" t="s">
        <v>504</v>
      </c>
      <c r="C23" s="147"/>
      <c r="D23" s="148"/>
    </row>
    <row r="24" spans="1:7" s="100" customFormat="1" ht="31" x14ac:dyDescent="0.35">
      <c r="A24" s="41" t="s">
        <v>111</v>
      </c>
      <c r="B24" s="42" t="s">
        <v>104</v>
      </c>
      <c r="C24" s="43" t="s">
        <v>76</v>
      </c>
      <c r="D24" s="42" t="s">
        <v>81</v>
      </c>
    </row>
    <row r="25" spans="1:7" s="100" customFormat="1" x14ac:dyDescent="0.35">
      <c r="A25" s="29" t="s">
        <v>89</v>
      </c>
      <c r="B25" s="111">
        <v>3008903.8488106574</v>
      </c>
      <c r="C25" s="111">
        <v>1218433.5465346021</v>
      </c>
      <c r="D25" s="111">
        <v>4227337.3953452595</v>
      </c>
      <c r="E25" s="123"/>
      <c r="F25" s="123"/>
      <c r="G25" s="123"/>
    </row>
    <row r="26" spans="1:7" s="100" customFormat="1" x14ac:dyDescent="0.35">
      <c r="A26" s="29" t="s">
        <v>93</v>
      </c>
      <c r="B26" s="111">
        <v>3165958.2007151633</v>
      </c>
      <c r="C26" s="111">
        <v>995144.06147356739</v>
      </c>
      <c r="D26" s="111">
        <v>4161102.2621887308</v>
      </c>
      <c r="E26" s="123"/>
      <c r="F26" s="123"/>
      <c r="G26" s="123"/>
    </row>
    <row r="27" spans="1:7" s="100" customFormat="1" x14ac:dyDescent="0.35">
      <c r="A27" s="29" t="s">
        <v>86</v>
      </c>
      <c r="B27" s="111">
        <v>2156650.5416976209</v>
      </c>
      <c r="C27" s="111">
        <v>849828.56412106834</v>
      </c>
      <c r="D27" s="111">
        <v>3006479.1058186893</v>
      </c>
      <c r="E27" s="123"/>
      <c r="F27" s="123"/>
      <c r="G27" s="123"/>
    </row>
    <row r="28" spans="1:7" s="100" customFormat="1" x14ac:dyDescent="0.35">
      <c r="A28" s="159" t="s">
        <v>84</v>
      </c>
      <c r="B28" s="160">
        <v>2763962.0079621165</v>
      </c>
      <c r="C28" s="160">
        <v>2490716.1127179274</v>
      </c>
      <c r="D28" s="160">
        <v>5254678.1206800435</v>
      </c>
      <c r="E28" s="123"/>
      <c r="F28" s="123"/>
      <c r="G28" s="123"/>
    </row>
    <row r="29" spans="1:7" s="100" customFormat="1" x14ac:dyDescent="0.35">
      <c r="A29" s="29" t="s">
        <v>92</v>
      </c>
      <c r="B29" s="111">
        <v>11459640.352028573</v>
      </c>
      <c r="C29" s="111">
        <v>8109954.4610110139</v>
      </c>
      <c r="D29" s="111">
        <v>19569594.813039586</v>
      </c>
      <c r="E29" s="123"/>
      <c r="F29" s="123"/>
      <c r="G29" s="123"/>
    </row>
    <row r="30" spans="1:7" s="100" customFormat="1" x14ac:dyDescent="0.35">
      <c r="A30" s="29" t="s">
        <v>88</v>
      </c>
      <c r="B30" s="111">
        <v>5410201.2952414239</v>
      </c>
      <c r="C30" s="111">
        <v>2783426.6612098808</v>
      </c>
      <c r="D30" s="111">
        <v>8193627.9564513043</v>
      </c>
      <c r="E30" s="123"/>
      <c r="F30" s="123"/>
      <c r="G30" s="123"/>
    </row>
    <row r="31" spans="1:7" s="100" customFormat="1" x14ac:dyDescent="0.35">
      <c r="A31" s="159" t="s">
        <v>83</v>
      </c>
      <c r="B31" s="160">
        <v>2538179.6643844522</v>
      </c>
      <c r="C31" s="160">
        <v>2248506.7249019877</v>
      </c>
      <c r="D31" s="160">
        <v>4786686.3892864399</v>
      </c>
      <c r="E31" s="123"/>
      <c r="F31" s="123"/>
      <c r="G31" s="123"/>
    </row>
    <row r="32" spans="1:7" s="100" customFormat="1" x14ac:dyDescent="0.35">
      <c r="A32" s="29" t="s">
        <v>85</v>
      </c>
      <c r="B32" s="111">
        <v>5459187.7061410891</v>
      </c>
      <c r="C32" s="111">
        <v>1722957.5789869111</v>
      </c>
      <c r="D32" s="111">
        <v>7182145.2851280002</v>
      </c>
      <c r="E32" s="123"/>
      <c r="F32" s="123"/>
      <c r="G32" s="123"/>
    </row>
    <row r="33" spans="1:111" s="100" customFormat="1" x14ac:dyDescent="0.35">
      <c r="A33" s="29" t="s">
        <v>90</v>
      </c>
      <c r="B33" s="111">
        <v>2736312.8861605586</v>
      </c>
      <c r="C33" s="111">
        <v>1211932.2563933157</v>
      </c>
      <c r="D33" s="111">
        <v>3948245.1425538743</v>
      </c>
    </row>
    <row r="34" spans="1:111" s="100" customFormat="1" x14ac:dyDescent="0.35">
      <c r="A34" s="29" t="s">
        <v>87</v>
      </c>
      <c r="B34" s="111">
        <v>6309319.1158636371</v>
      </c>
      <c r="C34" s="111">
        <v>4548832.9362515667</v>
      </c>
      <c r="D34" s="111">
        <v>10858152.052115204</v>
      </c>
    </row>
    <row r="35" spans="1:111" s="100" customFormat="1" x14ac:dyDescent="0.35">
      <c r="A35" s="29" t="s">
        <v>91</v>
      </c>
      <c r="B35" s="111">
        <v>9527002.3648744915</v>
      </c>
      <c r="C35" s="111">
        <v>6259525.0816905685</v>
      </c>
      <c r="D35" s="111">
        <v>15786527.44656506</v>
      </c>
    </row>
    <row r="36" spans="1:111" s="100" customFormat="1" x14ac:dyDescent="0.35">
      <c r="A36" s="159" t="s">
        <v>82</v>
      </c>
      <c r="B36" s="160">
        <v>205600.01612289983</v>
      </c>
      <c r="C36" s="160">
        <v>109899.01470616135</v>
      </c>
      <c r="D36" s="160">
        <v>315499.03082906117</v>
      </c>
    </row>
    <row r="37" spans="1:111" s="100" customFormat="1" x14ac:dyDescent="0.35">
      <c r="A37" s="41" t="s">
        <v>112</v>
      </c>
      <c r="B37" s="47">
        <f>SUM(B25:B36)</f>
        <v>54740918.000002682</v>
      </c>
      <c r="C37" s="47">
        <f>SUM(C25:C36)</f>
        <v>32549156.999998573</v>
      </c>
      <c r="D37" s="47">
        <f>SUM(D25:D36)</f>
        <v>87290075.000001252</v>
      </c>
    </row>
    <row r="38" spans="1:111" s="100" customFormat="1" x14ac:dyDescent="0.35">
      <c r="A38" s="29" t="s">
        <v>109</v>
      </c>
      <c r="B38" s="111">
        <v>8766</v>
      </c>
      <c r="C38" s="111">
        <v>4897</v>
      </c>
      <c r="D38" s="111">
        <v>13663</v>
      </c>
    </row>
    <row r="39" spans="1:111" s="100" customFormat="1" x14ac:dyDescent="0.35">
      <c r="A39" s="41" t="s">
        <v>110</v>
      </c>
      <c r="B39" s="47">
        <f>SUM(B37:B38)</f>
        <v>54749684.000002682</v>
      </c>
      <c r="C39" s="47">
        <f t="shared" ref="C39:D39" si="2">SUM(C37:C38)</f>
        <v>32554053.999998573</v>
      </c>
      <c r="D39" s="47">
        <f t="shared" si="2"/>
        <v>87303738.000001252</v>
      </c>
    </row>
    <row r="40" spans="1:111" s="100" customFormat="1" x14ac:dyDescent="0.35">
      <c r="A40" s="99"/>
      <c r="B40" s="99"/>
      <c r="C40" s="99"/>
      <c r="D40" s="99"/>
    </row>
    <row r="41" spans="1:111" x14ac:dyDescent="0.35">
      <c r="B41" s="146" t="s">
        <v>495</v>
      </c>
      <c r="C41" s="147"/>
      <c r="D41" s="148"/>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row>
    <row r="42" spans="1:111" ht="31" x14ac:dyDescent="0.35">
      <c r="A42" s="41" t="s">
        <v>111</v>
      </c>
      <c r="B42" s="42" t="s">
        <v>104</v>
      </c>
      <c r="C42" s="43" t="s">
        <v>76</v>
      </c>
      <c r="D42" s="42" t="s">
        <v>81</v>
      </c>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row>
    <row r="43" spans="1:111" x14ac:dyDescent="0.35">
      <c r="A43" s="29" t="s">
        <v>89</v>
      </c>
      <c r="B43" s="46">
        <v>2011047.286565471</v>
      </c>
      <c r="C43" s="46">
        <v>982528.57616398518</v>
      </c>
      <c r="D43" s="46">
        <f>SUM(B43:C43)</f>
        <v>2993575.8627294563</v>
      </c>
      <c r="F43" s="96"/>
    </row>
    <row r="44" spans="1:111" x14ac:dyDescent="0.35">
      <c r="A44" s="29" t="s">
        <v>93</v>
      </c>
      <c r="B44" s="46">
        <v>2443127.8562113983</v>
      </c>
      <c r="C44" s="46">
        <v>783930.63980703638</v>
      </c>
      <c r="D44" s="46">
        <f t="shared" ref="D44:D54" si="3">SUM(B44:C44)</f>
        <v>3227058.4960184349</v>
      </c>
      <c r="E44" s="45"/>
      <c r="F44" s="96"/>
    </row>
    <row r="45" spans="1:111" x14ac:dyDescent="0.35">
      <c r="A45" s="29" t="s">
        <v>86</v>
      </c>
      <c r="B45" s="46">
        <v>1282484.4713331074</v>
      </c>
      <c r="C45" s="46">
        <v>637748.45529478951</v>
      </c>
      <c r="D45" s="46">
        <f t="shared" si="3"/>
        <v>1920232.926627897</v>
      </c>
      <c r="E45" s="45"/>
      <c r="F45" s="96"/>
    </row>
    <row r="46" spans="1:111" x14ac:dyDescent="0.35">
      <c r="A46" s="159" t="s">
        <v>84</v>
      </c>
      <c r="B46" s="161">
        <v>1599020.0644512053</v>
      </c>
      <c r="C46" s="161">
        <v>2301235.00729407</v>
      </c>
      <c r="D46" s="161">
        <f t="shared" si="3"/>
        <v>3900255.0717452755</v>
      </c>
      <c r="E46" s="45"/>
      <c r="F46" s="96"/>
    </row>
    <row r="47" spans="1:111" x14ac:dyDescent="0.35">
      <c r="A47" s="29" t="s">
        <v>92</v>
      </c>
      <c r="B47" s="46">
        <v>8738121.3858449012</v>
      </c>
      <c r="C47" s="46">
        <v>7529511.2407228518</v>
      </c>
      <c r="D47" s="46">
        <f t="shared" si="3"/>
        <v>16267632.626567753</v>
      </c>
      <c r="E47" s="45"/>
      <c r="F47" s="96"/>
    </row>
    <row r="48" spans="1:111" x14ac:dyDescent="0.35">
      <c r="A48" s="29" t="s">
        <v>88</v>
      </c>
      <c r="B48" s="46">
        <v>3254107.0405383124</v>
      </c>
      <c r="C48" s="46">
        <v>2102272.8875138275</v>
      </c>
      <c r="D48" s="46">
        <f t="shared" si="3"/>
        <v>5356379.9280521404</v>
      </c>
      <c r="E48" s="45"/>
      <c r="F48" s="96"/>
    </row>
    <row r="49" spans="1:6" x14ac:dyDescent="0.35">
      <c r="A49" s="159" t="s">
        <v>83</v>
      </c>
      <c r="B49" s="161">
        <v>1544463.772652417</v>
      </c>
      <c r="C49" s="161">
        <v>2098659.5391984866</v>
      </c>
      <c r="D49" s="161">
        <f t="shared" si="3"/>
        <v>3643123.3118509036</v>
      </c>
      <c r="E49" s="45"/>
      <c r="F49" s="96"/>
    </row>
    <row r="50" spans="1:6" x14ac:dyDescent="0.35">
      <c r="A50" s="29" t="s">
        <v>85</v>
      </c>
      <c r="B50" s="46">
        <v>2907998.3335973555</v>
      </c>
      <c r="C50" s="46">
        <v>1785324.9981878505</v>
      </c>
      <c r="D50" s="46">
        <f t="shared" si="3"/>
        <v>4693323.3317852058</v>
      </c>
      <c r="E50" s="45"/>
      <c r="F50" s="96"/>
    </row>
    <row r="51" spans="1:6" x14ac:dyDescent="0.35">
      <c r="A51" s="29" t="s">
        <v>90</v>
      </c>
      <c r="B51" s="46">
        <v>2027059.5762931991</v>
      </c>
      <c r="C51" s="46">
        <v>1367700.3314163464</v>
      </c>
      <c r="D51" s="46">
        <f t="shared" si="3"/>
        <v>3394759.9077095455</v>
      </c>
      <c r="E51" s="45"/>
      <c r="F51" s="96"/>
    </row>
    <row r="52" spans="1:6" x14ac:dyDescent="0.35">
      <c r="A52" s="29" t="s">
        <v>87</v>
      </c>
      <c r="B52" s="46">
        <v>3966440.2577401949</v>
      </c>
      <c r="C52" s="46">
        <v>4210195.70511577</v>
      </c>
      <c r="D52" s="46">
        <f t="shared" si="3"/>
        <v>8176635.9628559649</v>
      </c>
      <c r="E52" s="45"/>
      <c r="F52" s="96"/>
    </row>
    <row r="53" spans="1:6" x14ac:dyDescent="0.35">
      <c r="A53" s="29" t="s">
        <v>91</v>
      </c>
      <c r="B53" s="46">
        <v>6216176.2966807475</v>
      </c>
      <c r="C53" s="46">
        <v>4735959.2201386886</v>
      </c>
      <c r="D53" s="46">
        <f t="shared" si="3"/>
        <v>10952135.516819436</v>
      </c>
      <c r="E53" s="45"/>
      <c r="F53" s="96"/>
    </row>
    <row r="54" spans="1:6" x14ac:dyDescent="0.35">
      <c r="A54" s="159" t="s">
        <v>82</v>
      </c>
      <c r="B54" s="161">
        <v>143223.72329988852</v>
      </c>
      <c r="C54" s="161">
        <v>111467.94473429953</v>
      </c>
      <c r="D54" s="161">
        <f t="shared" si="3"/>
        <v>254691.66803418804</v>
      </c>
      <c r="E54" s="45"/>
      <c r="F54" s="96"/>
    </row>
    <row r="55" spans="1:6" x14ac:dyDescent="0.35">
      <c r="A55" s="41" t="s">
        <v>112</v>
      </c>
      <c r="B55" s="47">
        <f>SUM(B43:B54)</f>
        <v>36133270.065208197</v>
      </c>
      <c r="C55" s="47">
        <f>SUM(C43:C54)</f>
        <v>28646534.545587998</v>
      </c>
      <c r="D55" s="47">
        <f>SUM(D43:D54)</f>
        <v>64779804.610796206</v>
      </c>
      <c r="E55" s="45"/>
      <c r="F55" s="96"/>
    </row>
    <row r="56" spans="1:6" x14ac:dyDescent="0.35">
      <c r="A56" s="29" t="s">
        <v>109</v>
      </c>
      <c r="B56" s="46">
        <v>96755</v>
      </c>
      <c r="C56" s="46">
        <v>6490</v>
      </c>
      <c r="D56" s="46">
        <f>SUM(B56:C56)</f>
        <v>103245</v>
      </c>
      <c r="E56" s="45"/>
      <c r="F56" s="96"/>
    </row>
    <row r="57" spans="1:6" x14ac:dyDescent="0.35">
      <c r="A57" s="41" t="s">
        <v>110</v>
      </c>
      <c r="B57" s="47">
        <f>SUM(B55:B56)</f>
        <v>36230025.065208197</v>
      </c>
      <c r="C57" s="47">
        <f t="shared" ref="C57:D57" si="4">SUM(C55:C56)</f>
        <v>28653024.545587998</v>
      </c>
      <c r="D57" s="47">
        <f t="shared" si="4"/>
        <v>64883049.610796206</v>
      </c>
      <c r="F57" s="97"/>
    </row>
    <row r="59" spans="1:6" x14ac:dyDescent="0.35">
      <c r="B59" s="146" t="s">
        <v>101</v>
      </c>
      <c r="C59" s="147"/>
      <c r="D59" s="148"/>
    </row>
    <row r="60" spans="1:6" ht="31" x14ac:dyDescent="0.35">
      <c r="A60" s="41" t="s">
        <v>111</v>
      </c>
      <c r="B60" s="42" t="s">
        <v>104</v>
      </c>
      <c r="C60" s="43" t="s">
        <v>76</v>
      </c>
      <c r="D60" s="42" t="s">
        <v>81</v>
      </c>
    </row>
    <row r="61" spans="1:6" x14ac:dyDescent="0.35">
      <c r="A61" s="29" t="s">
        <v>89</v>
      </c>
      <c r="B61" s="46">
        <v>2350572.6837208597</v>
      </c>
      <c r="C61" s="46">
        <v>1236791.3749067727</v>
      </c>
      <c r="D61" s="46">
        <f t="shared" ref="D61:D72" si="5">SUM(B61:C61)</f>
        <v>3587364.0586276324</v>
      </c>
    </row>
    <row r="62" spans="1:6" x14ac:dyDescent="0.35">
      <c r="A62" s="29" t="s">
        <v>93</v>
      </c>
      <c r="B62" s="46">
        <v>3199845.2118813265</v>
      </c>
      <c r="C62" s="46">
        <v>1020225.4839544983</v>
      </c>
      <c r="D62" s="46">
        <f t="shared" si="5"/>
        <v>4220070.6958358251</v>
      </c>
      <c r="E62" s="44"/>
    </row>
    <row r="63" spans="1:6" ht="46.5" customHeight="1" x14ac:dyDescent="0.35">
      <c r="A63" s="29" t="s">
        <v>86</v>
      </c>
      <c r="B63" s="46">
        <v>1582080.4069152451</v>
      </c>
      <c r="C63" s="46">
        <v>735319.68788596662</v>
      </c>
      <c r="D63" s="46">
        <f t="shared" si="5"/>
        <v>2317400.0948012117</v>
      </c>
    </row>
    <row r="64" spans="1:6" x14ac:dyDescent="0.35">
      <c r="A64" s="159" t="s">
        <v>84</v>
      </c>
      <c r="B64" s="161">
        <v>1544094.9882713866</v>
      </c>
      <c r="C64" s="161">
        <v>1897162.132484592</v>
      </c>
      <c r="D64" s="161">
        <f t="shared" si="5"/>
        <v>3441257.1207559789</v>
      </c>
    </row>
    <row r="65" spans="1:4" x14ac:dyDescent="0.35">
      <c r="A65" s="29" t="s">
        <v>92</v>
      </c>
      <c r="B65" s="46">
        <v>14231706.526403686</v>
      </c>
      <c r="C65" s="46">
        <v>10012461.546095252</v>
      </c>
      <c r="D65" s="46">
        <f t="shared" si="5"/>
        <v>24244168.07249894</v>
      </c>
    </row>
    <row r="66" spans="1:4" x14ac:dyDescent="0.35">
      <c r="A66" s="29" t="s">
        <v>88</v>
      </c>
      <c r="B66" s="46">
        <v>2830943.4660748043</v>
      </c>
      <c r="C66" s="46">
        <v>3272967.4042493138</v>
      </c>
      <c r="D66" s="46">
        <f t="shared" si="5"/>
        <v>6103910.8703241181</v>
      </c>
    </row>
    <row r="67" spans="1:4" x14ac:dyDescent="0.35">
      <c r="A67" s="159" t="s">
        <v>83</v>
      </c>
      <c r="B67" s="161">
        <v>2804868.2883321079</v>
      </c>
      <c r="C67" s="161">
        <v>3586146.3323745374</v>
      </c>
      <c r="D67" s="161">
        <f t="shared" si="5"/>
        <v>6391014.6207066458</v>
      </c>
    </row>
    <row r="68" spans="1:4" x14ac:dyDescent="0.35">
      <c r="A68" s="29" t="s">
        <v>85</v>
      </c>
      <c r="B68" s="46">
        <v>5462889.0452908976</v>
      </c>
      <c r="C68" s="46">
        <v>2033776.2728136212</v>
      </c>
      <c r="D68" s="46">
        <f t="shared" si="5"/>
        <v>7496665.3181045186</v>
      </c>
    </row>
    <row r="69" spans="1:4" x14ac:dyDescent="0.35">
      <c r="A69" s="29" t="s">
        <v>90</v>
      </c>
      <c r="B69" s="46">
        <v>2664959.4722944726</v>
      </c>
      <c r="C69" s="46">
        <v>1737055.809835104</v>
      </c>
      <c r="D69" s="46">
        <f t="shared" si="5"/>
        <v>4402015.2821295764</v>
      </c>
    </row>
    <row r="70" spans="1:4" x14ac:dyDescent="0.35">
      <c r="A70" s="29" t="s">
        <v>87</v>
      </c>
      <c r="B70" s="46">
        <v>6018869.4983598571</v>
      </c>
      <c r="C70" s="46">
        <v>4890188.0392833417</v>
      </c>
      <c r="D70" s="46">
        <f t="shared" si="5"/>
        <v>10909057.537643198</v>
      </c>
    </row>
    <row r="71" spans="1:4" x14ac:dyDescent="0.35">
      <c r="A71" s="29" t="s">
        <v>91</v>
      </c>
      <c r="B71" s="46">
        <v>9324248.2415081058</v>
      </c>
      <c r="C71" s="46">
        <v>5908406.8645962933</v>
      </c>
      <c r="D71" s="46">
        <f t="shared" si="5"/>
        <v>15232655.1061044</v>
      </c>
    </row>
    <row r="72" spans="1:4" x14ac:dyDescent="0.35">
      <c r="A72" s="159" t="s">
        <v>82</v>
      </c>
      <c r="B72" s="161">
        <v>214623.01076459428</v>
      </c>
      <c r="C72" s="161">
        <v>296126.21170341049</v>
      </c>
      <c r="D72" s="161">
        <f t="shared" si="5"/>
        <v>510749.22246800479</v>
      </c>
    </row>
    <row r="73" spans="1:4" x14ac:dyDescent="0.35">
      <c r="A73" s="41" t="s">
        <v>112</v>
      </c>
      <c r="B73" s="47">
        <f>SUM(B61:B72)</f>
        <v>52229700.839817338</v>
      </c>
      <c r="C73" s="47">
        <f>SUM(C61:C72)</f>
        <v>36626627.160182707</v>
      </c>
      <c r="D73" s="47">
        <f>SUM(D61:D72)</f>
        <v>88856328.00000006</v>
      </c>
    </row>
    <row r="74" spans="1:4" x14ac:dyDescent="0.35">
      <c r="A74" s="29" t="s">
        <v>109</v>
      </c>
      <c r="B74" s="46">
        <v>120157</v>
      </c>
      <c r="C74" s="46">
        <v>5657</v>
      </c>
      <c r="D74" s="46">
        <f>SUM(B74:C74)</f>
        <v>125814</v>
      </c>
    </row>
    <row r="75" spans="1:4" x14ac:dyDescent="0.35">
      <c r="A75" s="41" t="s">
        <v>110</v>
      </c>
      <c r="B75" s="47">
        <f>SUM(B73:B74)</f>
        <v>52349857.839817338</v>
      </c>
      <c r="C75" s="47">
        <f t="shared" ref="C75:D75" si="6">SUM(C73:C74)</f>
        <v>36632284.160182707</v>
      </c>
      <c r="D75" s="47">
        <f t="shared" si="6"/>
        <v>88982142.00000006</v>
      </c>
    </row>
  </sheetData>
  <mergeCells count="6">
    <mergeCell ref="A1:D1"/>
    <mergeCell ref="A3:D3"/>
    <mergeCell ref="B59:D59"/>
    <mergeCell ref="B41:D41"/>
    <mergeCell ref="B23:D23"/>
    <mergeCell ref="B5:D5"/>
  </mergeCells>
  <pageMargins left="0.7" right="0.7" top="0.75" bottom="0.75" header="0.3" footer="0.3"/>
  <pageSetup paperSize="9" scale="5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C36C-383B-4851-84BB-A1D8812719FF}">
  <sheetPr>
    <tabColor theme="0"/>
  </sheetPr>
  <dimension ref="A1:T469"/>
  <sheetViews>
    <sheetView tabSelected="1" topLeftCell="A43" zoomScale="70" zoomScaleNormal="70" workbookViewId="0">
      <selection activeCell="I47" sqref="I47"/>
    </sheetView>
  </sheetViews>
  <sheetFormatPr baseColWidth="10" defaultColWidth="10.81640625" defaultRowHeight="14.5" x14ac:dyDescent="0.35"/>
  <cols>
    <col min="1" max="1" width="28" style="15" customWidth="1"/>
    <col min="2" max="2" width="20.81640625" style="15" customWidth="1"/>
    <col min="3" max="3" width="27" style="15" customWidth="1"/>
    <col min="4" max="4" width="9.54296875" style="15" customWidth="1"/>
    <col min="5" max="7" width="13.7265625" style="15" customWidth="1"/>
    <col min="8" max="9" width="14.1796875" style="15" customWidth="1"/>
    <col min="10" max="12" width="13.7265625" style="15" customWidth="1"/>
    <col min="13" max="13" width="9.54296875" style="15" customWidth="1"/>
    <col min="14" max="16" width="13.7265625" style="15" customWidth="1"/>
    <col min="17" max="17" width="9.54296875" style="15" customWidth="1"/>
    <col min="18" max="20" width="13.7265625" style="15" customWidth="1"/>
    <col min="21" max="16384" width="10.81640625" style="15"/>
  </cols>
  <sheetData>
    <row r="1" spans="1:20" ht="15.5" x14ac:dyDescent="0.35">
      <c r="A1" s="41"/>
      <c r="B1" s="149" t="s">
        <v>507</v>
      </c>
      <c r="C1" s="149"/>
      <c r="D1" s="115"/>
      <c r="E1" s="149" t="s">
        <v>513</v>
      </c>
      <c r="F1" s="149"/>
      <c r="G1" s="149"/>
      <c r="H1" s="16"/>
      <c r="I1" s="16"/>
      <c r="J1" s="149" t="s">
        <v>506</v>
      </c>
      <c r="K1" s="149"/>
      <c r="L1" s="149"/>
      <c r="M1" s="16"/>
      <c r="N1" s="149" t="s">
        <v>499</v>
      </c>
      <c r="O1" s="149"/>
      <c r="P1" s="149"/>
      <c r="Q1" s="16"/>
      <c r="R1" s="149" t="s">
        <v>498</v>
      </c>
      <c r="S1" s="149"/>
      <c r="T1" s="149"/>
    </row>
    <row r="2" spans="1:20" ht="31" x14ac:dyDescent="0.35">
      <c r="A2" s="41" t="s">
        <v>113</v>
      </c>
      <c r="B2" s="41" t="s">
        <v>114</v>
      </c>
      <c r="C2" s="41" t="s">
        <v>115</v>
      </c>
      <c r="D2" s="116"/>
      <c r="E2" s="42" t="s">
        <v>104</v>
      </c>
      <c r="F2" s="43" t="s">
        <v>76</v>
      </c>
      <c r="G2" s="42" t="s">
        <v>81</v>
      </c>
      <c r="H2" s="16" t="s">
        <v>538</v>
      </c>
      <c r="I2" s="16" t="s">
        <v>539</v>
      </c>
      <c r="J2" s="42" t="s">
        <v>104</v>
      </c>
      <c r="K2" s="43" t="s">
        <v>76</v>
      </c>
      <c r="L2" s="42" t="s">
        <v>81</v>
      </c>
      <c r="M2" s="16"/>
      <c r="N2" s="42" t="s">
        <v>104</v>
      </c>
      <c r="O2" s="43" t="s">
        <v>76</v>
      </c>
      <c r="P2" s="42" t="s">
        <v>81</v>
      </c>
      <c r="Q2" s="16"/>
      <c r="R2" s="42" t="s">
        <v>104</v>
      </c>
      <c r="S2" s="43" t="s">
        <v>76</v>
      </c>
      <c r="T2" s="42" t="s">
        <v>81</v>
      </c>
    </row>
    <row r="3" spans="1:20" ht="15.5" x14ac:dyDescent="0.35">
      <c r="A3" s="16"/>
      <c r="B3" s="16"/>
      <c r="C3" s="16"/>
      <c r="D3" s="16"/>
      <c r="E3" s="16"/>
      <c r="F3" s="16"/>
      <c r="G3" s="16"/>
      <c r="H3" s="16"/>
      <c r="I3" s="16"/>
      <c r="J3" s="16"/>
      <c r="K3" s="16"/>
      <c r="L3" s="16"/>
      <c r="M3" s="16"/>
      <c r="N3" s="16"/>
      <c r="O3" s="16"/>
      <c r="P3" s="16"/>
      <c r="Q3" s="16"/>
      <c r="R3" s="16"/>
      <c r="S3" s="16"/>
      <c r="T3" s="16"/>
    </row>
    <row r="4" spans="1:20" s="168" customFormat="1" ht="15.5" x14ac:dyDescent="0.35">
      <c r="A4" s="162" t="s">
        <v>116</v>
      </c>
      <c r="B4" s="163">
        <v>2100</v>
      </c>
      <c r="C4" s="162" t="s">
        <v>116</v>
      </c>
      <c r="D4" s="164"/>
      <c r="E4" s="165">
        <v>264428.6240928882</v>
      </c>
      <c r="F4" s="165">
        <v>235882.59784588727</v>
      </c>
      <c r="G4" s="166">
        <f t="shared" ref="G4:G8" si="0">E4+F4</f>
        <v>500311.2219387755</v>
      </c>
      <c r="H4" s="173">
        <f>(G4-T4)</f>
        <v>-10438.000529229292</v>
      </c>
      <c r="I4" s="174">
        <f>(H4/T4)*100</f>
        <v>-2.0436644971854396</v>
      </c>
      <c r="J4" s="165">
        <v>205600.01612289983</v>
      </c>
      <c r="K4" s="165">
        <v>109899.01470616135</v>
      </c>
      <c r="L4" s="166">
        <v>315499.03082906117</v>
      </c>
      <c r="M4" s="167"/>
      <c r="N4" s="165">
        <v>143223.72329988852</v>
      </c>
      <c r="O4" s="165">
        <v>111467.94473429953</v>
      </c>
      <c r="P4" s="165">
        <f>O4+N4</f>
        <v>254691.66803418804</v>
      </c>
      <c r="Q4" s="167"/>
      <c r="R4" s="165">
        <v>214623.01076459428</v>
      </c>
      <c r="S4" s="165">
        <v>296126.21170341049</v>
      </c>
      <c r="T4" s="165">
        <v>510749.22246800479</v>
      </c>
    </row>
    <row r="5" spans="1:20" s="170" customFormat="1" ht="15.5" x14ac:dyDescent="0.35">
      <c r="A5" s="169"/>
      <c r="B5" s="169"/>
      <c r="C5" s="169"/>
      <c r="D5" s="169"/>
      <c r="E5" s="169"/>
      <c r="F5" s="169"/>
      <c r="G5" s="151"/>
      <c r="H5" s="169"/>
      <c r="I5" s="169"/>
      <c r="J5" s="169"/>
      <c r="K5" s="169"/>
      <c r="L5" s="169"/>
      <c r="M5" s="169"/>
      <c r="N5" s="169"/>
      <c r="O5" s="169"/>
      <c r="P5" s="169"/>
      <c r="Q5" s="169"/>
      <c r="R5" s="169"/>
      <c r="S5" s="169"/>
      <c r="T5" s="169"/>
    </row>
    <row r="6" spans="1:20" s="170" customFormat="1" ht="15.5" x14ac:dyDescent="0.35">
      <c r="A6" s="150" t="s">
        <v>117</v>
      </c>
      <c r="B6" s="150">
        <v>5401</v>
      </c>
      <c r="C6" s="150" t="s">
        <v>118</v>
      </c>
      <c r="D6" s="169"/>
      <c r="E6" s="151">
        <v>1103928.8908694144</v>
      </c>
      <c r="F6" s="151">
        <v>1029733.8918916129</v>
      </c>
      <c r="G6" s="151">
        <f t="shared" si="0"/>
        <v>2133662.7827610271</v>
      </c>
      <c r="H6" s="173">
        <f>(G6-T6)</f>
        <v>-1217571.7172389729</v>
      </c>
      <c r="I6" s="174">
        <f>(H6/T6)*100</f>
        <v>-36.332035768877795</v>
      </c>
      <c r="J6" s="151">
        <v>1111889.7126447964</v>
      </c>
      <c r="K6" s="151">
        <v>824758.36335639399</v>
      </c>
      <c r="L6" s="151">
        <f>J6+K6</f>
        <v>1936648.0760011903</v>
      </c>
      <c r="M6" s="169"/>
      <c r="N6" s="151">
        <v>697494.06806838722</v>
      </c>
      <c r="O6" s="151">
        <v>852434.30431425769</v>
      </c>
      <c r="P6" s="151">
        <f>O6+N6</f>
        <v>1549928.372382645</v>
      </c>
      <c r="Q6" s="169"/>
      <c r="R6" s="151">
        <v>1309355.625</v>
      </c>
      <c r="S6" s="151">
        <v>2041878.875</v>
      </c>
      <c r="T6" s="151">
        <v>3351234.5</v>
      </c>
    </row>
    <row r="7" spans="1:20" s="170" customFormat="1" ht="15.5" x14ac:dyDescent="0.35">
      <c r="A7" s="150" t="s">
        <v>117</v>
      </c>
      <c r="B7" s="150">
        <v>5402</v>
      </c>
      <c r="C7" s="150" t="s">
        <v>119</v>
      </c>
      <c r="D7" s="169"/>
      <c r="E7" s="151">
        <v>235718.1126168099</v>
      </c>
      <c r="F7" s="151">
        <v>175443.6050852878</v>
      </c>
      <c r="G7" s="151">
        <f t="shared" si="0"/>
        <v>411161.71770209773</v>
      </c>
      <c r="H7" s="173">
        <f t="shared" ref="H7:H70" si="1">(G7-T7)</f>
        <v>-1698.7822979022749</v>
      </c>
      <c r="I7" s="173">
        <f t="shared" ref="I7:I70" si="2">(H7/T7)*100</f>
        <v>-0.41146641490340558</v>
      </c>
      <c r="J7" s="151">
        <v>290050.63091128436</v>
      </c>
      <c r="K7" s="151">
        <v>199308.74157005275</v>
      </c>
      <c r="L7" s="151">
        <f t="shared" ref="L7:L44" si="3">J7+K7</f>
        <v>489359.37248133711</v>
      </c>
      <c r="M7" s="169"/>
      <c r="N7" s="151">
        <v>140096.51357210096</v>
      </c>
      <c r="O7" s="151">
        <v>157891.55483800647</v>
      </c>
      <c r="P7" s="151">
        <f t="shared" ref="P7:P44" si="4">O7+N7</f>
        <v>297988.0684101074</v>
      </c>
      <c r="Q7" s="169"/>
      <c r="R7" s="151">
        <v>255420.8125</v>
      </c>
      <c r="S7" s="151">
        <v>157439.703125</v>
      </c>
      <c r="T7" s="151">
        <v>412860.5</v>
      </c>
    </row>
    <row r="8" spans="1:20" s="170" customFormat="1" ht="15.5" x14ac:dyDescent="0.35">
      <c r="A8" s="150" t="s">
        <v>117</v>
      </c>
      <c r="B8" s="150">
        <v>5403</v>
      </c>
      <c r="C8" s="150" t="s">
        <v>120</v>
      </c>
      <c r="D8" s="169"/>
      <c r="E8" s="151">
        <v>190521.14037084329</v>
      </c>
      <c r="F8" s="151">
        <v>106103.34853827124</v>
      </c>
      <c r="G8" s="151">
        <f t="shared" si="0"/>
        <v>296624.4889091145</v>
      </c>
      <c r="H8" s="173">
        <f t="shared" si="1"/>
        <v>34593.067034114501</v>
      </c>
      <c r="I8" s="173">
        <f t="shared" si="2"/>
        <v>13.201877388054953</v>
      </c>
      <c r="J8" s="151">
        <v>160528.31813666495</v>
      </c>
      <c r="K8" s="151">
        <v>78320.18025311346</v>
      </c>
      <c r="L8" s="151">
        <f t="shared" si="3"/>
        <v>238848.49838977843</v>
      </c>
      <c r="M8" s="169"/>
      <c r="N8" s="151">
        <v>121956.03354524076</v>
      </c>
      <c r="O8" s="151">
        <v>52343.7018495546</v>
      </c>
      <c r="P8" s="151">
        <f t="shared" si="4"/>
        <v>174299.73539479537</v>
      </c>
      <c r="Q8" s="169"/>
      <c r="R8" s="151">
        <v>192007.21875</v>
      </c>
      <c r="S8" s="151">
        <v>70024.203125</v>
      </c>
      <c r="T8" s="151">
        <v>262031.421875</v>
      </c>
    </row>
    <row r="9" spans="1:20" s="170" customFormat="1" ht="15.5" x14ac:dyDescent="0.35">
      <c r="A9" s="150" t="s">
        <v>117</v>
      </c>
      <c r="B9" s="150">
        <v>5404</v>
      </c>
      <c r="C9" s="150" t="s">
        <v>121</v>
      </c>
      <c r="D9" s="169"/>
      <c r="E9" s="151">
        <v>13372</v>
      </c>
      <c r="F9" s="151">
        <v>630.02898550724638</v>
      </c>
      <c r="G9" s="151">
        <f t="shared" ref="G9:G44" si="5">E9+F9</f>
        <v>14002.028985507246</v>
      </c>
      <c r="H9" s="173">
        <f t="shared" si="1"/>
        <v>-146.04425668025397</v>
      </c>
      <c r="I9" s="174">
        <f t="shared" si="2"/>
        <v>-1.0322554469450385</v>
      </c>
      <c r="J9" s="151">
        <v>7457</v>
      </c>
      <c r="K9" s="151">
        <v>1451.1818181820147</v>
      </c>
      <c r="L9" s="151">
        <f t="shared" si="3"/>
        <v>8908.1818181820145</v>
      </c>
      <c r="M9" s="169"/>
      <c r="N9" s="151">
        <v>11397</v>
      </c>
      <c r="O9" s="151">
        <v>1460.9705882352941</v>
      </c>
      <c r="P9" s="151">
        <f t="shared" si="4"/>
        <v>12857.970588235294</v>
      </c>
      <c r="Q9" s="169"/>
      <c r="R9" s="151">
        <v>13209</v>
      </c>
      <c r="S9" s="151">
        <v>939.0733642578125</v>
      </c>
      <c r="T9" s="151">
        <v>14148.0732421875</v>
      </c>
    </row>
    <row r="10" spans="1:20" s="170" customFormat="1" ht="15.5" x14ac:dyDescent="0.35">
      <c r="A10" s="150" t="s">
        <v>117</v>
      </c>
      <c r="B10" s="150">
        <v>5405</v>
      </c>
      <c r="C10" s="150" t="s">
        <v>122</v>
      </c>
      <c r="D10" s="169"/>
      <c r="E10" s="151">
        <v>29833.478080120938</v>
      </c>
      <c r="F10" s="151">
        <v>20708.768662112961</v>
      </c>
      <c r="G10" s="151">
        <f t="shared" si="5"/>
        <v>50542.246742233896</v>
      </c>
      <c r="H10" s="173">
        <f t="shared" si="1"/>
        <v>-3546.5774765161041</v>
      </c>
      <c r="I10" s="174">
        <f t="shared" si="2"/>
        <v>-6.556950585896959</v>
      </c>
      <c r="J10" s="151">
        <v>44002.696093486637</v>
      </c>
      <c r="K10" s="151">
        <v>23563.050997689978</v>
      </c>
      <c r="L10" s="151">
        <f t="shared" si="3"/>
        <v>67565.747091176614</v>
      </c>
      <c r="M10" s="169"/>
      <c r="N10" s="151">
        <v>20796.383240550836</v>
      </c>
      <c r="O10" s="151">
        <v>17820.931929724731</v>
      </c>
      <c r="P10" s="151">
        <f t="shared" si="4"/>
        <v>38617.315170275571</v>
      </c>
      <c r="Q10" s="169"/>
      <c r="R10" s="151">
        <v>34452.2890625</v>
      </c>
      <c r="S10" s="151">
        <v>19636.53125</v>
      </c>
      <c r="T10" s="151">
        <v>54088.82421875</v>
      </c>
    </row>
    <row r="11" spans="1:20" s="170" customFormat="1" ht="15.5" x14ac:dyDescent="0.35">
      <c r="A11" s="150" t="s">
        <v>117</v>
      </c>
      <c r="B11" s="150">
        <v>5406</v>
      </c>
      <c r="C11" s="150" t="s">
        <v>154</v>
      </c>
      <c r="D11" s="169"/>
      <c r="E11" s="151">
        <v>99449.113756613762</v>
      </c>
      <c r="F11" s="151">
        <v>241648.04231118067</v>
      </c>
      <c r="G11" s="151">
        <f t="shared" si="5"/>
        <v>341097.15606779442</v>
      </c>
      <c r="H11" s="173">
        <f t="shared" si="1"/>
        <v>1045.9060677944217</v>
      </c>
      <c r="I11" s="173">
        <f t="shared" si="2"/>
        <v>0.30757306958713482</v>
      </c>
      <c r="J11" s="151">
        <v>98318.062778171967</v>
      </c>
      <c r="K11" s="151">
        <v>247623.21643961142</v>
      </c>
      <c r="L11" s="151">
        <f t="shared" si="3"/>
        <v>345941.27921778336</v>
      </c>
      <c r="M11" s="169"/>
      <c r="N11" s="151">
        <v>60837.884160645088</v>
      </c>
      <c r="O11" s="151">
        <v>173141.0456659561</v>
      </c>
      <c r="P11" s="151">
        <f t="shared" si="4"/>
        <v>233978.92982660118</v>
      </c>
      <c r="Q11" s="169"/>
      <c r="R11" s="151">
        <v>94745.5859375</v>
      </c>
      <c r="S11" s="151">
        <v>245305.671875</v>
      </c>
      <c r="T11" s="151">
        <v>340051.25</v>
      </c>
    </row>
    <row r="12" spans="1:20" s="170" customFormat="1" ht="15.5" x14ac:dyDescent="0.35">
      <c r="A12" s="150" t="s">
        <v>117</v>
      </c>
      <c r="B12" s="150">
        <v>5411</v>
      </c>
      <c r="C12" s="150" t="s">
        <v>123</v>
      </c>
      <c r="D12" s="169"/>
      <c r="E12" s="151">
        <v>3519.5250000000001</v>
      </c>
      <c r="F12" s="151">
        <v>6414</v>
      </c>
      <c r="G12" s="151">
        <f t="shared" si="5"/>
        <v>9933.5249999999996</v>
      </c>
      <c r="H12" s="173">
        <f t="shared" si="1"/>
        <v>-3795.4837890625004</v>
      </c>
      <c r="I12" s="174">
        <f t="shared" si="2"/>
        <v>-27.645723353941264</v>
      </c>
      <c r="J12" s="151">
        <v>7572.0909079089834</v>
      </c>
      <c r="K12" s="151">
        <v>3768</v>
      </c>
      <c r="L12" s="151">
        <f t="shared" si="3"/>
        <v>11340.090907908983</v>
      </c>
      <c r="M12" s="169"/>
      <c r="N12" s="151">
        <v>3269.08</v>
      </c>
      <c r="O12" s="151">
        <v>3018</v>
      </c>
      <c r="P12" s="151">
        <f t="shared" si="4"/>
        <v>6287.08</v>
      </c>
      <c r="Q12" s="169"/>
      <c r="R12" s="151">
        <v>9944.0087890625</v>
      </c>
      <c r="S12" s="151">
        <v>3785</v>
      </c>
      <c r="T12" s="151">
        <v>13729.0087890625</v>
      </c>
    </row>
    <row r="13" spans="1:20" s="170" customFormat="1" ht="15.5" x14ac:dyDescent="0.35">
      <c r="A13" s="150" t="s">
        <v>117</v>
      </c>
      <c r="B13" s="150">
        <v>5412</v>
      </c>
      <c r="C13" s="150" t="s">
        <v>155</v>
      </c>
      <c r="D13" s="169"/>
      <c r="E13" s="151">
        <v>17164</v>
      </c>
      <c r="F13" s="151">
        <v>2111</v>
      </c>
      <c r="G13" s="151">
        <f t="shared" si="5"/>
        <v>19275</v>
      </c>
      <c r="H13" s="173">
        <f t="shared" si="1"/>
        <v>-3484.837890625</v>
      </c>
      <c r="I13" s="174">
        <f t="shared" si="2"/>
        <v>-15.311347591190177</v>
      </c>
      <c r="J13" s="151">
        <v>19707.74369158921</v>
      </c>
      <c r="K13" s="151">
        <v>2383</v>
      </c>
      <c r="L13" s="151">
        <f t="shared" si="3"/>
        <v>22090.74369158921</v>
      </c>
      <c r="M13" s="169"/>
      <c r="N13" s="151">
        <v>7384</v>
      </c>
      <c r="O13" s="151">
        <v>2494</v>
      </c>
      <c r="P13" s="151">
        <f t="shared" si="4"/>
        <v>9878</v>
      </c>
      <c r="Q13" s="169"/>
      <c r="R13" s="151">
        <v>20773.837890625</v>
      </c>
      <c r="S13" s="151">
        <v>1986</v>
      </c>
      <c r="T13" s="151">
        <v>22759.837890625</v>
      </c>
    </row>
    <row r="14" spans="1:20" s="170" customFormat="1" ht="15.5" x14ac:dyDescent="0.35">
      <c r="A14" s="150" t="s">
        <v>117</v>
      </c>
      <c r="B14" s="150">
        <v>5413</v>
      </c>
      <c r="C14" s="150" t="s">
        <v>124</v>
      </c>
      <c r="D14" s="169"/>
      <c r="E14" s="151">
        <v>2534</v>
      </c>
      <c r="F14" s="151">
        <v>0</v>
      </c>
      <c r="G14" s="151">
        <f t="shared" si="5"/>
        <v>2534</v>
      </c>
      <c r="H14" s="173">
        <f t="shared" si="1"/>
        <v>-52</v>
      </c>
      <c r="I14" s="174">
        <f t="shared" si="2"/>
        <v>-2.0108275328692962</v>
      </c>
      <c r="J14" s="151">
        <v>1729</v>
      </c>
      <c r="K14" s="151">
        <v>0</v>
      </c>
      <c r="L14" s="151">
        <f t="shared" si="3"/>
        <v>1729</v>
      </c>
      <c r="M14" s="169"/>
      <c r="N14" s="151">
        <v>1688</v>
      </c>
      <c r="O14" s="151">
        <v>0</v>
      </c>
      <c r="P14" s="151">
        <f t="shared" si="4"/>
        <v>1688</v>
      </c>
      <c r="Q14" s="169"/>
      <c r="R14" s="151">
        <v>2586</v>
      </c>
      <c r="S14" s="151">
        <v>0</v>
      </c>
      <c r="T14" s="151">
        <v>2586</v>
      </c>
    </row>
    <row r="15" spans="1:20" s="170" customFormat="1" ht="15.5" x14ac:dyDescent="0.35">
      <c r="A15" s="150" t="s">
        <v>117</v>
      </c>
      <c r="B15" s="150">
        <v>5414</v>
      </c>
      <c r="C15" s="150" t="s">
        <v>125</v>
      </c>
      <c r="D15" s="169"/>
      <c r="E15" s="151">
        <v>10325</v>
      </c>
      <c r="F15" s="151">
        <v>0</v>
      </c>
      <c r="G15" s="151">
        <f t="shared" si="5"/>
        <v>10325</v>
      </c>
      <c r="H15" s="173">
        <f t="shared" si="1"/>
        <v>7571</v>
      </c>
      <c r="I15" s="173">
        <f t="shared" si="2"/>
        <v>274.90922294843864</v>
      </c>
      <c r="J15" s="151">
        <v>11848</v>
      </c>
      <c r="K15" s="151">
        <v>205</v>
      </c>
      <c r="L15" s="151">
        <f t="shared" si="3"/>
        <v>12053</v>
      </c>
      <c r="M15" s="169"/>
      <c r="N15" s="151">
        <v>987</v>
      </c>
      <c r="O15" s="151">
        <v>1757</v>
      </c>
      <c r="P15" s="151">
        <f t="shared" si="4"/>
        <v>2744</v>
      </c>
      <c r="Q15" s="169"/>
      <c r="R15" s="151">
        <v>2754</v>
      </c>
      <c r="S15" s="151">
        <v>0</v>
      </c>
      <c r="T15" s="151">
        <v>2754</v>
      </c>
    </row>
    <row r="16" spans="1:20" s="170" customFormat="1" ht="15.5" x14ac:dyDescent="0.35">
      <c r="A16" s="150" t="s">
        <v>117</v>
      </c>
      <c r="B16" s="150">
        <v>5415</v>
      </c>
      <c r="C16" s="150" t="s">
        <v>126</v>
      </c>
      <c r="D16" s="169"/>
      <c r="E16" s="151">
        <v>0</v>
      </c>
      <c r="F16" s="151">
        <v>0</v>
      </c>
      <c r="G16" s="151">
        <f t="shared" si="5"/>
        <v>0</v>
      </c>
      <c r="H16" s="173">
        <f t="shared" si="1"/>
        <v>-7975.740234375</v>
      </c>
      <c r="I16" s="174">
        <f t="shared" si="2"/>
        <v>-100</v>
      </c>
      <c r="J16" s="151">
        <v>9599.8625162101289</v>
      </c>
      <c r="K16" s="151">
        <v>0</v>
      </c>
      <c r="L16" s="151">
        <f t="shared" si="3"/>
        <v>9599.8625162101289</v>
      </c>
      <c r="M16" s="169"/>
      <c r="N16" s="151">
        <v>2750</v>
      </c>
      <c r="O16" s="151">
        <v>0</v>
      </c>
      <c r="P16" s="151">
        <f t="shared" si="4"/>
        <v>2750</v>
      </c>
      <c r="Q16" s="169"/>
      <c r="R16" s="151">
        <v>7975.740234375</v>
      </c>
      <c r="S16" s="151">
        <v>0</v>
      </c>
      <c r="T16" s="151">
        <v>7975.740234375</v>
      </c>
    </row>
    <row r="17" spans="1:20" s="170" customFormat="1" ht="15.5" x14ac:dyDescent="0.35">
      <c r="A17" s="150" t="s">
        <v>117</v>
      </c>
      <c r="B17" s="150">
        <v>5416</v>
      </c>
      <c r="C17" s="150" t="s">
        <v>127</v>
      </c>
      <c r="D17" s="169"/>
      <c r="E17" s="151">
        <v>23822.122075279756</v>
      </c>
      <c r="F17" s="151">
        <v>7087</v>
      </c>
      <c r="G17" s="151">
        <f t="shared" si="5"/>
        <v>30909.122075279756</v>
      </c>
      <c r="H17" s="173">
        <f t="shared" si="1"/>
        <v>-26286.975580970244</v>
      </c>
      <c r="I17" s="174">
        <f t="shared" si="2"/>
        <v>-45.959386493385679</v>
      </c>
      <c r="J17" s="151">
        <v>45287.648754809517</v>
      </c>
      <c r="K17" s="151">
        <v>7638</v>
      </c>
      <c r="L17" s="151">
        <f t="shared" si="3"/>
        <v>52925.648754809517</v>
      </c>
      <c r="M17" s="169"/>
      <c r="N17" s="151">
        <v>22145.786385093219</v>
      </c>
      <c r="O17" s="151">
        <v>7106</v>
      </c>
      <c r="P17" s="151">
        <f t="shared" si="4"/>
        <v>29251.786385093219</v>
      </c>
      <c r="Q17" s="169"/>
      <c r="R17" s="151">
        <v>50223.09765625</v>
      </c>
      <c r="S17" s="151">
        <v>6973</v>
      </c>
      <c r="T17" s="151">
        <v>57196.09765625</v>
      </c>
    </row>
    <row r="18" spans="1:20" s="170" customFormat="1" ht="15.5" x14ac:dyDescent="0.35">
      <c r="A18" s="150" t="s">
        <v>117</v>
      </c>
      <c r="B18" s="150">
        <v>5417</v>
      </c>
      <c r="C18" s="150" t="s">
        <v>128</v>
      </c>
      <c r="D18" s="169"/>
      <c r="E18" s="151">
        <v>9013.3374999999996</v>
      </c>
      <c r="F18" s="151">
        <v>0</v>
      </c>
      <c r="G18" s="151">
        <f t="shared" si="5"/>
        <v>9013.3374999999996</v>
      </c>
      <c r="H18" s="173">
        <f t="shared" si="1"/>
        <v>-2552.6224609375004</v>
      </c>
      <c r="I18" s="174">
        <f t="shared" si="2"/>
        <v>-22.070130534418631</v>
      </c>
      <c r="J18" s="151">
        <v>14439.415382613384</v>
      </c>
      <c r="K18" s="151"/>
      <c r="L18" s="151">
        <f t="shared" si="3"/>
        <v>14439.415382613384</v>
      </c>
      <c r="M18" s="169"/>
      <c r="N18" s="151">
        <v>4805.92</v>
      </c>
      <c r="O18" s="151">
        <v>0</v>
      </c>
      <c r="P18" s="151">
        <f t="shared" si="4"/>
        <v>4805.92</v>
      </c>
      <c r="Q18" s="169"/>
      <c r="R18" s="151">
        <v>11565.9599609375</v>
      </c>
      <c r="S18" s="151">
        <v>0</v>
      </c>
      <c r="T18" s="151">
        <v>11565.9599609375</v>
      </c>
    </row>
    <row r="19" spans="1:20" s="170" customFormat="1" ht="15.5" x14ac:dyDescent="0.35">
      <c r="A19" s="150" t="s">
        <v>117</v>
      </c>
      <c r="B19" s="150">
        <v>5418</v>
      </c>
      <c r="C19" s="150" t="s">
        <v>129</v>
      </c>
      <c r="D19" s="169"/>
      <c r="E19" s="151">
        <v>51525</v>
      </c>
      <c r="F19" s="151">
        <v>2520</v>
      </c>
      <c r="G19" s="151">
        <f t="shared" si="5"/>
        <v>54045</v>
      </c>
      <c r="H19" s="173">
        <f t="shared" si="1"/>
        <v>-33977.9453125</v>
      </c>
      <c r="I19" s="174">
        <f t="shared" si="2"/>
        <v>-38.601236520626678</v>
      </c>
      <c r="J19" s="151">
        <v>79771.71576377032</v>
      </c>
      <c r="K19" s="151">
        <v>2259</v>
      </c>
      <c r="L19" s="151">
        <f t="shared" si="3"/>
        <v>82030.71576377032</v>
      </c>
      <c r="M19" s="169"/>
      <c r="N19" s="151">
        <v>44053</v>
      </c>
      <c r="O19" s="151">
        <v>495</v>
      </c>
      <c r="P19" s="151">
        <f t="shared" si="4"/>
        <v>44548</v>
      </c>
      <c r="Q19" s="169"/>
      <c r="R19" s="151">
        <v>79971.9453125</v>
      </c>
      <c r="S19" s="151">
        <v>8051</v>
      </c>
      <c r="T19" s="151">
        <v>88022.9453125</v>
      </c>
    </row>
    <row r="20" spans="1:20" s="170" customFormat="1" ht="15.5" x14ac:dyDescent="0.35">
      <c r="A20" s="150" t="s">
        <v>117</v>
      </c>
      <c r="B20" s="150">
        <v>5419</v>
      </c>
      <c r="C20" s="150" t="s">
        <v>130</v>
      </c>
      <c r="D20" s="169"/>
      <c r="E20" s="151">
        <v>4047</v>
      </c>
      <c r="F20" s="151">
        <v>0</v>
      </c>
      <c r="G20" s="151">
        <f t="shared" si="5"/>
        <v>4047</v>
      </c>
      <c r="H20" s="173">
        <f t="shared" si="1"/>
        <v>-6715.5244140625</v>
      </c>
      <c r="I20" s="174">
        <f t="shared" si="2"/>
        <v>-62.397297842947332</v>
      </c>
      <c r="J20" s="151">
        <v>13938.866908179685</v>
      </c>
      <c r="K20" s="151">
        <v>0</v>
      </c>
      <c r="L20" s="151">
        <f t="shared" si="3"/>
        <v>13938.866908179685</v>
      </c>
      <c r="M20" s="169"/>
      <c r="N20" s="151">
        <v>2731</v>
      </c>
      <c r="O20" s="151">
        <v>0</v>
      </c>
      <c r="P20" s="151">
        <f t="shared" si="4"/>
        <v>2731</v>
      </c>
      <c r="Q20" s="169"/>
      <c r="R20" s="151">
        <v>10762.5244140625</v>
      </c>
      <c r="S20" s="151">
        <v>0</v>
      </c>
      <c r="T20" s="151">
        <v>10762.5244140625</v>
      </c>
    </row>
    <row r="21" spans="1:20" s="170" customFormat="1" ht="15.5" x14ac:dyDescent="0.35">
      <c r="A21" s="150" t="s">
        <v>117</v>
      </c>
      <c r="B21" s="150">
        <v>5420</v>
      </c>
      <c r="C21" s="150" t="s">
        <v>131</v>
      </c>
      <c r="D21" s="169"/>
      <c r="E21" s="151">
        <v>437</v>
      </c>
      <c r="F21" s="151">
        <v>518</v>
      </c>
      <c r="G21" s="151">
        <f t="shared" si="5"/>
        <v>955</v>
      </c>
      <c r="H21" s="173">
        <f t="shared" si="1"/>
        <v>-6951.95703125</v>
      </c>
      <c r="I21" s="174">
        <f t="shared" si="2"/>
        <v>-87.922028711859269</v>
      </c>
      <c r="J21" s="151">
        <v>7321.0473411371931</v>
      </c>
      <c r="K21" s="151">
        <v>957</v>
      </c>
      <c r="L21" s="151">
        <f t="shared" si="3"/>
        <v>8278.0473411371931</v>
      </c>
      <c r="M21" s="169"/>
      <c r="N21" s="151">
        <v>2273.2222222222226</v>
      </c>
      <c r="O21" s="151">
        <v>1456</v>
      </c>
      <c r="P21" s="151">
        <f t="shared" si="4"/>
        <v>3729.2222222222226</v>
      </c>
      <c r="Q21" s="169"/>
      <c r="R21" s="151">
        <v>6044.95703125</v>
      </c>
      <c r="S21" s="151">
        <v>1862</v>
      </c>
      <c r="T21" s="151">
        <v>7906.95703125</v>
      </c>
    </row>
    <row r="22" spans="1:20" s="170" customFormat="1" ht="15.5" x14ac:dyDescent="0.35">
      <c r="A22" s="150" t="s">
        <v>117</v>
      </c>
      <c r="B22" s="150">
        <v>5421</v>
      </c>
      <c r="C22" s="150" t="s">
        <v>156</v>
      </c>
      <c r="D22" s="169"/>
      <c r="E22" s="151">
        <v>94059</v>
      </c>
      <c r="F22" s="151">
        <v>96901.369784392795</v>
      </c>
      <c r="G22" s="151">
        <f t="shared" si="5"/>
        <v>190960.36978439279</v>
      </c>
      <c r="H22" s="173">
        <f t="shared" si="1"/>
        <v>-41150.770840607205</v>
      </c>
      <c r="I22" s="174">
        <f t="shared" si="2"/>
        <v>-17.728908112640145</v>
      </c>
      <c r="J22" s="151">
        <v>147336.09620206259</v>
      </c>
      <c r="K22" s="151">
        <v>85024.56217539373</v>
      </c>
      <c r="L22" s="151">
        <f t="shared" si="3"/>
        <v>232360.6583774563</v>
      </c>
      <c r="M22" s="169"/>
      <c r="N22" s="151">
        <v>63070.126582278477</v>
      </c>
      <c r="O22" s="151">
        <v>79855.925821356344</v>
      </c>
      <c r="P22" s="151">
        <f t="shared" si="4"/>
        <v>142926.05240363482</v>
      </c>
      <c r="Q22" s="169"/>
      <c r="R22" s="151">
        <v>168112.03125</v>
      </c>
      <c r="S22" s="151">
        <v>63999.11328125</v>
      </c>
      <c r="T22" s="151">
        <v>232111.140625</v>
      </c>
    </row>
    <row r="23" spans="1:20" s="170" customFormat="1" ht="15.5" x14ac:dyDescent="0.35">
      <c r="A23" s="150" t="s">
        <v>117</v>
      </c>
      <c r="B23" s="150">
        <v>5422</v>
      </c>
      <c r="C23" s="150" t="s">
        <v>132</v>
      </c>
      <c r="D23" s="169"/>
      <c r="E23" s="151">
        <v>47121</v>
      </c>
      <c r="F23" s="151">
        <v>8253</v>
      </c>
      <c r="G23" s="151">
        <f t="shared" si="5"/>
        <v>55374</v>
      </c>
      <c r="H23" s="173">
        <f t="shared" si="1"/>
        <v>-6728.4609375</v>
      </c>
      <c r="I23" s="174">
        <f t="shared" si="2"/>
        <v>-10.834451382323692</v>
      </c>
      <c r="J23" s="151">
        <v>64235.127756159018</v>
      </c>
      <c r="K23" s="151">
        <v>5495</v>
      </c>
      <c r="L23" s="151">
        <f t="shared" si="3"/>
        <v>69730.127756159025</v>
      </c>
      <c r="M23" s="169"/>
      <c r="N23" s="151">
        <v>33378</v>
      </c>
      <c r="O23" s="151">
        <v>4386</v>
      </c>
      <c r="P23" s="151">
        <f t="shared" si="4"/>
        <v>37764</v>
      </c>
      <c r="Q23" s="169"/>
      <c r="R23" s="151">
        <v>61049.4609375</v>
      </c>
      <c r="S23" s="151">
        <v>1053</v>
      </c>
      <c r="T23" s="151">
        <v>62102.4609375</v>
      </c>
    </row>
    <row r="24" spans="1:20" s="170" customFormat="1" ht="15.5" x14ac:dyDescent="0.35">
      <c r="A24" s="150" t="s">
        <v>117</v>
      </c>
      <c r="B24" s="150">
        <v>5423</v>
      </c>
      <c r="C24" s="150" t="s">
        <v>133</v>
      </c>
      <c r="D24" s="169"/>
      <c r="E24" s="151">
        <v>6291</v>
      </c>
      <c r="F24" s="151">
        <v>76365.784194528867</v>
      </c>
      <c r="G24" s="151">
        <f t="shared" si="5"/>
        <v>82656.784194528867</v>
      </c>
      <c r="H24" s="173">
        <f t="shared" si="1"/>
        <v>74714.784194528867</v>
      </c>
      <c r="I24" s="173">
        <f t="shared" si="2"/>
        <v>940.75527819855029</v>
      </c>
      <c r="J24" s="151">
        <v>2828</v>
      </c>
      <c r="K24" s="151">
        <v>84497.013636323754</v>
      </c>
      <c r="L24" s="151">
        <f t="shared" si="3"/>
        <v>87325.013636323754</v>
      </c>
      <c r="M24" s="169"/>
      <c r="N24" s="151">
        <v>2152</v>
      </c>
      <c r="O24" s="151">
        <v>94309.79622132254</v>
      </c>
      <c r="P24" s="151">
        <f t="shared" si="4"/>
        <v>96461.79622132254</v>
      </c>
      <c r="Q24" s="169"/>
      <c r="R24" s="151">
        <v>5603</v>
      </c>
      <c r="S24" s="151">
        <v>2339</v>
      </c>
      <c r="T24" s="151">
        <v>7942</v>
      </c>
    </row>
    <row r="25" spans="1:20" s="170" customFormat="1" ht="15.5" x14ac:dyDescent="0.35">
      <c r="A25" s="150" t="s">
        <v>117</v>
      </c>
      <c r="B25" s="150">
        <v>5424</v>
      </c>
      <c r="C25" s="150" t="s">
        <v>134</v>
      </c>
      <c r="D25" s="169"/>
      <c r="E25" s="151">
        <v>21725</v>
      </c>
      <c r="F25" s="151">
        <v>7547</v>
      </c>
      <c r="G25" s="151">
        <f t="shared" si="5"/>
        <v>29272</v>
      </c>
      <c r="H25" s="173">
        <f t="shared" si="1"/>
        <v>-45298.625</v>
      </c>
      <c r="I25" s="174">
        <f t="shared" si="2"/>
        <v>-60.745937156889859</v>
      </c>
      <c r="J25" s="151">
        <v>17835.17055772767</v>
      </c>
      <c r="K25" s="151">
        <v>50111</v>
      </c>
      <c r="L25" s="151">
        <f t="shared" si="3"/>
        <v>67946.170557727673</v>
      </c>
      <c r="M25" s="169"/>
      <c r="N25" s="151">
        <v>14066</v>
      </c>
      <c r="O25" s="151">
        <v>58151</v>
      </c>
      <c r="P25" s="151">
        <f t="shared" si="4"/>
        <v>72217</v>
      </c>
      <c r="Q25" s="169"/>
      <c r="R25" s="151">
        <v>22776.9140625</v>
      </c>
      <c r="S25" s="151">
        <v>51793.71484375</v>
      </c>
      <c r="T25" s="151">
        <v>74570.625</v>
      </c>
    </row>
    <row r="26" spans="1:20" s="170" customFormat="1" ht="15.5" x14ac:dyDescent="0.35">
      <c r="A26" s="150" t="s">
        <v>117</v>
      </c>
      <c r="B26" s="150">
        <v>5425</v>
      </c>
      <c r="C26" s="150" t="s">
        <v>135</v>
      </c>
      <c r="D26" s="169"/>
      <c r="E26" s="151">
        <v>4730.454545454546</v>
      </c>
      <c r="F26" s="151">
        <v>6068</v>
      </c>
      <c r="G26" s="151">
        <f t="shared" si="5"/>
        <v>10798.454545454546</v>
      </c>
      <c r="H26" s="173">
        <f t="shared" si="1"/>
        <v>-92.689985795454049</v>
      </c>
      <c r="I26" s="174">
        <f t="shared" si="2"/>
        <v>-0.8510582660022401</v>
      </c>
      <c r="J26" s="151">
        <v>14249.507457844422</v>
      </c>
      <c r="K26" s="151">
        <v>7043</v>
      </c>
      <c r="L26" s="151">
        <f t="shared" si="3"/>
        <v>21292.507457844422</v>
      </c>
      <c r="M26" s="169"/>
      <c r="N26" s="151">
        <v>3577</v>
      </c>
      <c r="O26" s="151">
        <v>2615</v>
      </c>
      <c r="P26" s="151">
        <f t="shared" si="4"/>
        <v>6192</v>
      </c>
      <c r="Q26" s="169"/>
      <c r="R26" s="151">
        <v>8646.14453125</v>
      </c>
      <c r="S26" s="151">
        <v>2245</v>
      </c>
      <c r="T26" s="151">
        <v>10891.14453125</v>
      </c>
    </row>
    <row r="27" spans="1:20" s="170" customFormat="1" ht="15.5" x14ac:dyDescent="0.35">
      <c r="A27" s="150" t="s">
        <v>117</v>
      </c>
      <c r="B27" s="150">
        <v>5426</v>
      </c>
      <c r="C27" s="150" t="s">
        <v>136</v>
      </c>
      <c r="D27" s="169"/>
      <c r="E27" s="151">
        <v>20617.172494172493</v>
      </c>
      <c r="F27" s="151">
        <v>1628</v>
      </c>
      <c r="G27" s="151">
        <f t="shared" si="5"/>
        <v>22245.172494172493</v>
      </c>
      <c r="H27" s="173">
        <f t="shared" si="1"/>
        <v>-4090.9114902025067</v>
      </c>
      <c r="I27" s="174">
        <f t="shared" si="2"/>
        <v>-15.533484373111865</v>
      </c>
      <c r="J27" s="151">
        <v>28629.530227717602</v>
      </c>
      <c r="K27" s="151">
        <v>601</v>
      </c>
      <c r="L27" s="151">
        <f t="shared" si="3"/>
        <v>29230.530227717602</v>
      </c>
      <c r="M27" s="169"/>
      <c r="N27" s="151">
        <v>13549</v>
      </c>
      <c r="O27" s="151">
        <v>990</v>
      </c>
      <c r="P27" s="151">
        <f t="shared" si="4"/>
        <v>14539</v>
      </c>
      <c r="Q27" s="169"/>
      <c r="R27" s="151">
        <v>25538.083984375</v>
      </c>
      <c r="S27" s="151">
        <v>798</v>
      </c>
      <c r="T27" s="151">
        <v>26336.083984375</v>
      </c>
    </row>
    <row r="28" spans="1:20" s="170" customFormat="1" ht="15.5" x14ac:dyDescent="0.35">
      <c r="A28" s="150" t="s">
        <v>117</v>
      </c>
      <c r="B28" s="150">
        <v>5427</v>
      </c>
      <c r="C28" s="150" t="s">
        <v>137</v>
      </c>
      <c r="D28" s="169"/>
      <c r="E28" s="151">
        <v>13606</v>
      </c>
      <c r="F28" s="151">
        <v>1450</v>
      </c>
      <c r="G28" s="151">
        <f t="shared" si="5"/>
        <v>15056</v>
      </c>
      <c r="H28" s="173">
        <f t="shared" si="1"/>
        <v>-13928.494140625</v>
      </c>
      <c r="I28" s="174">
        <f t="shared" si="2"/>
        <v>-48.05498441010451</v>
      </c>
      <c r="J28" s="151">
        <v>26896.830232961685</v>
      </c>
      <c r="K28" s="151">
        <v>168</v>
      </c>
      <c r="L28" s="151">
        <f t="shared" si="3"/>
        <v>27064.830232961685</v>
      </c>
      <c r="M28" s="169"/>
      <c r="N28" s="151">
        <v>11063</v>
      </c>
      <c r="O28" s="151">
        <v>2514</v>
      </c>
      <c r="P28" s="151">
        <f t="shared" si="4"/>
        <v>13577</v>
      </c>
      <c r="Q28" s="169"/>
      <c r="R28" s="151">
        <v>28920.494140625</v>
      </c>
      <c r="S28" s="151">
        <v>64</v>
      </c>
      <c r="T28" s="151">
        <v>28984.494140625</v>
      </c>
    </row>
    <row r="29" spans="1:20" s="170" customFormat="1" ht="15.5" x14ac:dyDescent="0.35">
      <c r="A29" s="150" t="s">
        <v>117</v>
      </c>
      <c r="B29" s="150">
        <v>5428</v>
      </c>
      <c r="C29" s="150" t="s">
        <v>138</v>
      </c>
      <c r="D29" s="169"/>
      <c r="E29" s="151">
        <v>29594.090909090908</v>
      </c>
      <c r="F29" s="151">
        <v>20864.831932773108</v>
      </c>
      <c r="G29" s="151">
        <f t="shared" si="5"/>
        <v>50458.922841864012</v>
      </c>
      <c r="H29" s="173">
        <f t="shared" si="1"/>
        <v>-28192.006845635988</v>
      </c>
      <c r="I29" s="174">
        <f t="shared" si="2"/>
        <v>-35.844467392375336</v>
      </c>
      <c r="J29" s="151">
        <v>36924.942282763914</v>
      </c>
      <c r="K29" s="151">
        <v>13892.184466018727</v>
      </c>
      <c r="L29" s="151">
        <f t="shared" si="3"/>
        <v>50817.126748782641</v>
      </c>
      <c r="M29" s="169"/>
      <c r="N29" s="151">
        <v>24867.4</v>
      </c>
      <c r="O29" s="151">
        <v>18578.686046511626</v>
      </c>
      <c r="P29" s="151">
        <f t="shared" si="4"/>
        <v>43446.086046511628</v>
      </c>
      <c r="Q29" s="169"/>
      <c r="R29" s="151">
        <v>32985.9296875</v>
      </c>
      <c r="S29" s="151">
        <v>45665</v>
      </c>
      <c r="T29" s="151">
        <v>78650.9296875</v>
      </c>
    </row>
    <row r="30" spans="1:20" s="170" customFormat="1" ht="15.5" x14ac:dyDescent="0.35">
      <c r="A30" s="150" t="s">
        <v>117</v>
      </c>
      <c r="B30" s="150">
        <v>5429</v>
      </c>
      <c r="C30" s="150" t="s">
        <v>139</v>
      </c>
      <c r="D30" s="169"/>
      <c r="E30" s="151">
        <v>6919.6373626373625</v>
      </c>
      <c r="F30" s="151">
        <v>4420</v>
      </c>
      <c r="G30" s="151">
        <f t="shared" si="5"/>
        <v>11339.637362637362</v>
      </c>
      <c r="H30" s="173">
        <f t="shared" si="1"/>
        <v>5695.6373626373625</v>
      </c>
      <c r="I30" s="173">
        <f t="shared" si="2"/>
        <v>100.91490720477255</v>
      </c>
      <c r="J30" s="151">
        <v>2670</v>
      </c>
      <c r="K30" s="151">
        <v>1863</v>
      </c>
      <c r="L30" s="151">
        <f t="shared" si="3"/>
        <v>4533</v>
      </c>
      <c r="M30" s="169"/>
      <c r="N30" s="151">
        <v>2220</v>
      </c>
      <c r="O30" s="151">
        <v>2366</v>
      </c>
      <c r="P30" s="151">
        <f t="shared" si="4"/>
        <v>4586</v>
      </c>
      <c r="Q30" s="169"/>
      <c r="R30" s="151">
        <v>3315</v>
      </c>
      <c r="S30" s="151">
        <v>2329</v>
      </c>
      <c r="T30" s="151">
        <v>5644</v>
      </c>
    </row>
    <row r="31" spans="1:20" s="170" customFormat="1" ht="15.5" x14ac:dyDescent="0.35">
      <c r="A31" s="150" t="s">
        <v>117</v>
      </c>
      <c r="B31" s="150">
        <v>5430</v>
      </c>
      <c r="C31" s="150" t="s">
        <v>140</v>
      </c>
      <c r="D31" s="169"/>
      <c r="E31" s="151">
        <v>42945</v>
      </c>
      <c r="F31" s="151">
        <v>5066</v>
      </c>
      <c r="G31" s="151">
        <f t="shared" si="5"/>
        <v>48011</v>
      </c>
      <c r="H31" s="173">
        <f t="shared" si="1"/>
        <v>15846.10546875</v>
      </c>
      <c r="I31" s="173">
        <f t="shared" si="2"/>
        <v>49.265218181749731</v>
      </c>
      <c r="J31" s="151">
        <v>23254</v>
      </c>
      <c r="K31" s="151">
        <v>1370</v>
      </c>
      <c r="L31" s="151">
        <f t="shared" si="3"/>
        <v>24624</v>
      </c>
      <c r="M31" s="169"/>
      <c r="N31" s="151">
        <v>27648.042253521126</v>
      </c>
      <c r="O31" s="151">
        <v>2366</v>
      </c>
      <c r="P31" s="151">
        <f t="shared" si="4"/>
        <v>30014.042253521126</v>
      </c>
      <c r="Q31" s="169"/>
      <c r="R31" s="151">
        <v>29903.89453125</v>
      </c>
      <c r="S31" s="151">
        <v>2261</v>
      </c>
      <c r="T31" s="151">
        <v>32164.89453125</v>
      </c>
    </row>
    <row r="32" spans="1:20" s="170" customFormat="1" ht="15.5" x14ac:dyDescent="0.35">
      <c r="A32" s="150" t="s">
        <v>117</v>
      </c>
      <c r="B32" s="150">
        <v>5432</v>
      </c>
      <c r="C32" s="150" t="s">
        <v>141</v>
      </c>
      <c r="D32" s="169"/>
      <c r="E32" s="151">
        <v>4677</v>
      </c>
      <c r="F32" s="151">
        <v>648</v>
      </c>
      <c r="G32" s="151">
        <f t="shared" si="5"/>
        <v>5325</v>
      </c>
      <c r="H32" s="173">
        <f t="shared" si="1"/>
        <v>-1064</v>
      </c>
      <c r="I32" s="174">
        <f t="shared" si="2"/>
        <v>-16.653623415244954</v>
      </c>
      <c r="J32" s="151">
        <v>5082</v>
      </c>
      <c r="K32" s="151">
        <v>544</v>
      </c>
      <c r="L32" s="151">
        <f t="shared" si="3"/>
        <v>5626</v>
      </c>
      <c r="M32" s="169"/>
      <c r="N32" s="151">
        <v>2874</v>
      </c>
      <c r="O32" s="151">
        <v>3093</v>
      </c>
      <c r="P32" s="151">
        <f t="shared" si="4"/>
        <v>5967</v>
      </c>
      <c r="Q32" s="169"/>
      <c r="R32" s="151">
        <v>3567</v>
      </c>
      <c r="S32" s="151">
        <v>2822</v>
      </c>
      <c r="T32" s="151">
        <v>6389</v>
      </c>
    </row>
    <row r="33" spans="1:20" s="170" customFormat="1" ht="15.5" x14ac:dyDescent="0.35">
      <c r="A33" s="150" t="s">
        <v>117</v>
      </c>
      <c r="B33" s="150">
        <v>5433</v>
      </c>
      <c r="C33" s="150" t="s">
        <v>142</v>
      </c>
      <c r="D33" s="169"/>
      <c r="E33" s="151">
        <v>12611</v>
      </c>
      <c r="F33" s="151">
        <v>1390</v>
      </c>
      <c r="G33" s="151">
        <f t="shared" si="5"/>
        <v>14001</v>
      </c>
      <c r="H33" s="173">
        <f t="shared" si="1"/>
        <v>1557</v>
      </c>
      <c r="I33" s="173">
        <f t="shared" si="2"/>
        <v>12.512054001928641</v>
      </c>
      <c r="J33" s="151">
        <v>4228</v>
      </c>
      <c r="K33" s="151">
        <v>1672</v>
      </c>
      <c r="L33" s="151">
        <f t="shared" si="3"/>
        <v>5900</v>
      </c>
      <c r="M33" s="169"/>
      <c r="N33" s="151">
        <v>4355</v>
      </c>
      <c r="O33" s="151">
        <v>1700</v>
      </c>
      <c r="P33" s="151">
        <f t="shared" si="4"/>
        <v>6055</v>
      </c>
      <c r="Q33" s="169"/>
      <c r="R33" s="151">
        <v>7584</v>
      </c>
      <c r="S33" s="151">
        <v>4860</v>
      </c>
      <c r="T33" s="151">
        <v>12444</v>
      </c>
    </row>
    <row r="34" spans="1:20" s="170" customFormat="1" ht="15.5" x14ac:dyDescent="0.35">
      <c r="A34" s="150" t="s">
        <v>117</v>
      </c>
      <c r="B34" s="150">
        <v>5434</v>
      </c>
      <c r="C34" s="150" t="s">
        <v>143</v>
      </c>
      <c r="D34" s="169"/>
      <c r="E34" s="151">
        <v>9165</v>
      </c>
      <c r="F34" s="151">
        <v>8919</v>
      </c>
      <c r="G34" s="151">
        <f t="shared" si="5"/>
        <v>18084</v>
      </c>
      <c r="H34" s="173">
        <f t="shared" si="1"/>
        <v>5735</v>
      </c>
      <c r="I34" s="173">
        <f t="shared" si="2"/>
        <v>46.441007369017733</v>
      </c>
      <c r="J34" s="151">
        <v>1875</v>
      </c>
      <c r="K34" s="151">
        <v>3011</v>
      </c>
      <c r="L34" s="151">
        <f t="shared" si="3"/>
        <v>4886</v>
      </c>
      <c r="M34" s="169"/>
      <c r="N34" s="151">
        <v>6627</v>
      </c>
      <c r="O34" s="151">
        <v>1855</v>
      </c>
      <c r="P34" s="151">
        <f t="shared" si="4"/>
        <v>8482</v>
      </c>
      <c r="Q34" s="169"/>
      <c r="R34" s="151">
        <v>6727</v>
      </c>
      <c r="S34" s="151">
        <v>5622</v>
      </c>
      <c r="T34" s="151">
        <v>12349</v>
      </c>
    </row>
    <row r="35" spans="1:20" s="170" customFormat="1" ht="15.5" x14ac:dyDescent="0.35">
      <c r="A35" s="150" t="s">
        <v>117</v>
      </c>
      <c r="B35" s="150">
        <v>5435</v>
      </c>
      <c r="C35" s="150" t="s">
        <v>144</v>
      </c>
      <c r="D35" s="169"/>
      <c r="E35" s="151">
        <v>49845.902683295542</v>
      </c>
      <c r="F35" s="151">
        <v>31922.933180440021</v>
      </c>
      <c r="G35" s="151">
        <f t="shared" si="5"/>
        <v>81768.835863735556</v>
      </c>
      <c r="H35" s="173">
        <f t="shared" si="1"/>
        <v>-4872.1250737644441</v>
      </c>
      <c r="I35" s="174">
        <f t="shared" si="2"/>
        <v>-5.6233506889184186</v>
      </c>
      <c r="J35" s="151">
        <v>33463.410859733311</v>
      </c>
      <c r="K35" s="151">
        <v>16330.268134510647</v>
      </c>
      <c r="L35" s="151">
        <f t="shared" si="3"/>
        <v>49793.678994243957</v>
      </c>
      <c r="M35" s="169"/>
      <c r="N35" s="151">
        <v>30859.250805742748</v>
      </c>
      <c r="O35" s="151">
        <v>15265.363294370549</v>
      </c>
      <c r="P35" s="151">
        <f t="shared" si="4"/>
        <v>46124.614100113293</v>
      </c>
      <c r="Q35" s="169"/>
      <c r="R35" s="151">
        <v>64738.6171875</v>
      </c>
      <c r="S35" s="151">
        <v>21902.345703125</v>
      </c>
      <c r="T35" s="151">
        <v>86640.9609375</v>
      </c>
    </row>
    <row r="36" spans="1:20" s="170" customFormat="1" ht="15.5" x14ac:dyDescent="0.35">
      <c r="A36" s="150" t="s">
        <v>117</v>
      </c>
      <c r="B36" s="150">
        <v>5436</v>
      </c>
      <c r="C36" s="150" t="s">
        <v>145</v>
      </c>
      <c r="D36" s="169"/>
      <c r="E36" s="151">
        <v>29484.666666666668</v>
      </c>
      <c r="F36" s="151">
        <v>20519.77457053246</v>
      </c>
      <c r="G36" s="151">
        <f t="shared" si="5"/>
        <v>50004.441237199127</v>
      </c>
      <c r="H36" s="173">
        <f t="shared" si="1"/>
        <v>-1458.4923565508725</v>
      </c>
      <c r="I36" s="174">
        <f t="shared" si="2"/>
        <v>-2.834063771148875</v>
      </c>
      <c r="J36" s="151">
        <v>28851.196819614648</v>
      </c>
      <c r="K36" s="151">
        <v>21386.346284348612</v>
      </c>
      <c r="L36" s="151">
        <f t="shared" si="3"/>
        <v>50237.54310396326</v>
      </c>
      <c r="M36" s="169"/>
      <c r="N36" s="151">
        <v>22342.626213592233</v>
      </c>
      <c r="O36" s="151">
        <v>3457.5</v>
      </c>
      <c r="P36" s="151">
        <f t="shared" si="4"/>
        <v>25800.126213592233</v>
      </c>
      <c r="Q36" s="169"/>
      <c r="R36" s="151">
        <v>31735.0625</v>
      </c>
      <c r="S36" s="151">
        <v>19727.87109375</v>
      </c>
      <c r="T36" s="151">
        <v>51462.93359375</v>
      </c>
    </row>
    <row r="37" spans="1:20" s="170" customFormat="1" ht="15.5" x14ac:dyDescent="0.35">
      <c r="A37" s="150" t="s">
        <v>117</v>
      </c>
      <c r="B37" s="150">
        <v>5437</v>
      </c>
      <c r="C37" s="150" t="s">
        <v>146</v>
      </c>
      <c r="D37" s="169"/>
      <c r="E37" s="151">
        <v>35256.320861678003</v>
      </c>
      <c r="F37" s="151">
        <v>4155</v>
      </c>
      <c r="G37" s="151">
        <f t="shared" si="5"/>
        <v>39411.320861678003</v>
      </c>
      <c r="H37" s="173">
        <f t="shared" si="1"/>
        <v>11006.740783553003</v>
      </c>
      <c r="I37" s="173">
        <f t="shared" si="2"/>
        <v>38.74988031253995</v>
      </c>
      <c r="J37" s="151">
        <v>27360.916742082267</v>
      </c>
      <c r="K37" s="151">
        <v>2043</v>
      </c>
      <c r="L37" s="151">
        <f t="shared" si="3"/>
        <v>29403.916742082267</v>
      </c>
      <c r="M37" s="169"/>
      <c r="N37" s="151">
        <v>24002.156753589217</v>
      </c>
      <c r="O37" s="151">
        <v>2151</v>
      </c>
      <c r="P37" s="151">
        <f t="shared" si="4"/>
        <v>26153.156753589217</v>
      </c>
      <c r="Q37" s="169"/>
      <c r="R37" s="151">
        <v>26245.580078125</v>
      </c>
      <c r="S37" s="151">
        <v>2159</v>
      </c>
      <c r="T37" s="151">
        <v>28404.580078125</v>
      </c>
    </row>
    <row r="38" spans="1:20" s="168" customFormat="1" ht="15.5" x14ac:dyDescent="0.35">
      <c r="A38" s="150" t="s">
        <v>117</v>
      </c>
      <c r="B38" s="150">
        <v>5438</v>
      </c>
      <c r="C38" s="150" t="s">
        <v>147</v>
      </c>
      <c r="D38" s="169"/>
      <c r="E38" s="151">
        <v>6169</v>
      </c>
      <c r="F38" s="151">
        <v>229</v>
      </c>
      <c r="G38" s="151">
        <f t="shared" si="5"/>
        <v>6398</v>
      </c>
      <c r="H38" s="173">
        <f t="shared" si="1"/>
        <v>-2844</v>
      </c>
      <c r="I38" s="174">
        <f t="shared" si="2"/>
        <v>-30.772560051936811</v>
      </c>
      <c r="J38" s="151">
        <v>5380</v>
      </c>
      <c r="K38" s="151">
        <v>1178</v>
      </c>
      <c r="L38" s="151">
        <f t="shared" si="3"/>
        <v>6558</v>
      </c>
      <c r="M38" s="167"/>
      <c r="N38" s="151">
        <v>5083</v>
      </c>
      <c r="O38" s="151">
        <v>120</v>
      </c>
      <c r="P38" s="151">
        <f t="shared" si="4"/>
        <v>5203</v>
      </c>
      <c r="Q38" s="167"/>
      <c r="R38" s="151">
        <v>5805</v>
      </c>
      <c r="S38" s="151">
        <v>3437</v>
      </c>
      <c r="T38" s="151">
        <v>9242</v>
      </c>
    </row>
    <row r="39" spans="1:20" s="170" customFormat="1" ht="15.5" x14ac:dyDescent="0.35">
      <c r="A39" s="150" t="s">
        <v>117</v>
      </c>
      <c r="B39" s="150">
        <v>5439</v>
      </c>
      <c r="C39" s="150" t="s">
        <v>148</v>
      </c>
      <c r="D39" s="169"/>
      <c r="E39" s="151">
        <v>2271</v>
      </c>
      <c r="F39" s="151">
        <v>2191</v>
      </c>
      <c r="G39" s="151">
        <f t="shared" si="5"/>
        <v>4462</v>
      </c>
      <c r="H39" s="173">
        <f t="shared" si="1"/>
        <v>1777</v>
      </c>
      <c r="I39" s="173">
        <f t="shared" si="2"/>
        <v>66.18249534450652</v>
      </c>
      <c r="J39" s="151">
        <v>2128</v>
      </c>
      <c r="K39" s="151">
        <v>0</v>
      </c>
      <c r="L39" s="151">
        <f t="shared" si="3"/>
        <v>2128</v>
      </c>
      <c r="M39" s="169"/>
      <c r="N39" s="151">
        <v>1492</v>
      </c>
      <c r="O39" s="151">
        <v>1067</v>
      </c>
      <c r="P39" s="151">
        <f t="shared" si="4"/>
        <v>2559</v>
      </c>
      <c r="Q39" s="169"/>
      <c r="R39" s="151">
        <v>2638</v>
      </c>
      <c r="S39" s="151">
        <v>47</v>
      </c>
      <c r="T39" s="151">
        <v>2685</v>
      </c>
    </row>
    <row r="40" spans="1:20" s="170" customFormat="1" ht="15.5" x14ac:dyDescent="0.35">
      <c r="A40" s="150" t="s">
        <v>117</v>
      </c>
      <c r="B40" s="150">
        <v>5440</v>
      </c>
      <c r="C40" s="150" t="s">
        <v>149</v>
      </c>
      <c r="D40" s="169"/>
      <c r="E40" s="151">
        <v>6499</v>
      </c>
      <c r="F40" s="151">
        <v>2645</v>
      </c>
      <c r="G40" s="151">
        <f t="shared" si="5"/>
        <v>9144</v>
      </c>
      <c r="H40" s="173">
        <f t="shared" si="1"/>
        <v>6546</v>
      </c>
      <c r="I40" s="173">
        <f t="shared" si="2"/>
        <v>251.96304849884527</v>
      </c>
      <c r="J40" s="151">
        <v>5618</v>
      </c>
      <c r="K40" s="151">
        <v>704</v>
      </c>
      <c r="L40" s="151">
        <f t="shared" si="3"/>
        <v>6322</v>
      </c>
      <c r="M40" s="169"/>
      <c r="N40" s="151">
        <v>4415</v>
      </c>
      <c r="O40" s="151">
        <v>0</v>
      </c>
      <c r="P40" s="151">
        <f t="shared" si="4"/>
        <v>4415</v>
      </c>
      <c r="Q40" s="169"/>
      <c r="R40" s="151">
        <v>2598</v>
      </c>
      <c r="S40" s="151">
        <v>0</v>
      </c>
      <c r="T40" s="151">
        <v>2598</v>
      </c>
    </row>
    <row r="41" spans="1:20" s="170" customFormat="1" ht="15.5" x14ac:dyDescent="0.35">
      <c r="A41" s="150" t="s">
        <v>117</v>
      </c>
      <c r="B41" s="150">
        <v>5441</v>
      </c>
      <c r="C41" s="150" t="s">
        <v>150</v>
      </c>
      <c r="D41" s="169"/>
      <c r="E41" s="151">
        <v>9509.545454545454</v>
      </c>
      <c r="F41" s="151">
        <v>1017</v>
      </c>
      <c r="G41" s="151">
        <f t="shared" si="5"/>
        <v>10526.545454545454</v>
      </c>
      <c r="H41" s="173">
        <f t="shared" si="1"/>
        <v>-14689.933061079546</v>
      </c>
      <c r="I41" s="174">
        <f t="shared" si="2"/>
        <v>-58.255291483214663</v>
      </c>
      <c r="J41" s="151">
        <v>10023.227272730732</v>
      </c>
      <c r="K41" s="151">
        <v>15643.178217806189</v>
      </c>
      <c r="L41" s="151">
        <f t="shared" si="3"/>
        <v>25666.405490536919</v>
      </c>
      <c r="M41" s="169"/>
      <c r="N41" s="151">
        <v>10586</v>
      </c>
      <c r="O41" s="151">
        <v>225</v>
      </c>
      <c r="P41" s="151">
        <f t="shared" si="4"/>
        <v>10811</v>
      </c>
      <c r="Q41" s="169"/>
      <c r="R41" s="151">
        <v>11472.6318359375</v>
      </c>
      <c r="S41" s="151">
        <v>13743.845703125</v>
      </c>
      <c r="T41" s="151">
        <v>25216.478515625</v>
      </c>
    </row>
    <row r="42" spans="1:20" s="170" customFormat="1" ht="15.5" x14ac:dyDescent="0.35">
      <c r="A42" s="150" t="s">
        <v>117</v>
      </c>
      <c r="B42" s="150">
        <v>5442</v>
      </c>
      <c r="C42" s="150" t="s">
        <v>151</v>
      </c>
      <c r="D42" s="169"/>
      <c r="E42" s="151">
        <v>6092.045454545455</v>
      </c>
      <c r="F42" s="151">
        <v>0</v>
      </c>
      <c r="G42" s="151">
        <f t="shared" si="5"/>
        <v>6092.045454545455</v>
      </c>
      <c r="H42" s="173">
        <f t="shared" si="1"/>
        <v>1434.519087357955</v>
      </c>
      <c r="I42" s="173">
        <f t="shared" si="2"/>
        <v>30.800020746295971</v>
      </c>
      <c r="J42" s="151">
        <v>7345.3181818173171</v>
      </c>
      <c r="K42" s="151">
        <v>0</v>
      </c>
      <c r="L42" s="151">
        <f t="shared" si="3"/>
        <v>7345.3181818173171</v>
      </c>
      <c r="M42" s="169"/>
      <c r="N42" s="151">
        <v>6349.5</v>
      </c>
      <c r="O42" s="151">
        <v>0</v>
      </c>
      <c r="P42" s="151">
        <f t="shared" si="4"/>
        <v>6349.5</v>
      </c>
      <c r="Q42" s="169"/>
      <c r="R42" s="151">
        <v>4657.5263671875</v>
      </c>
      <c r="S42" s="151">
        <v>0</v>
      </c>
      <c r="T42" s="151">
        <v>4657.5263671875</v>
      </c>
    </row>
    <row r="43" spans="1:20" s="170" customFormat="1" ht="15.5" x14ac:dyDescent="0.35">
      <c r="A43" s="150" t="s">
        <v>117</v>
      </c>
      <c r="B43" s="150">
        <v>5443</v>
      </c>
      <c r="C43" s="150" t="s">
        <v>152</v>
      </c>
      <c r="D43" s="169"/>
      <c r="E43" s="151">
        <v>9208</v>
      </c>
      <c r="F43" s="151">
        <v>1052</v>
      </c>
      <c r="G43" s="151">
        <f t="shared" si="5"/>
        <v>10260</v>
      </c>
      <c r="H43" s="173">
        <f t="shared" si="1"/>
        <v>-3200.513671875</v>
      </c>
      <c r="I43" s="174">
        <f t="shared" si="2"/>
        <v>-23.777054500990527</v>
      </c>
      <c r="J43" s="151">
        <v>12828</v>
      </c>
      <c r="K43" s="151">
        <v>940</v>
      </c>
      <c r="L43" s="151">
        <f t="shared" si="3"/>
        <v>13768</v>
      </c>
      <c r="M43" s="169"/>
      <c r="N43" s="151">
        <v>9122</v>
      </c>
      <c r="O43" s="151">
        <v>3447.8235294117649</v>
      </c>
      <c r="P43" s="151">
        <f t="shared" si="4"/>
        <v>12569.823529411766</v>
      </c>
      <c r="Q43" s="169"/>
      <c r="R43" s="151">
        <v>9442</v>
      </c>
      <c r="S43" s="151">
        <v>4018.513671875</v>
      </c>
      <c r="T43" s="151">
        <v>13460.513671875</v>
      </c>
    </row>
    <row r="44" spans="1:20" s="170" customFormat="1" ht="15.5" x14ac:dyDescent="0.35">
      <c r="A44" s="150" t="s">
        <v>117</v>
      </c>
      <c r="B44" s="150">
        <v>5444</v>
      </c>
      <c r="C44" s="150" t="s">
        <v>153</v>
      </c>
      <c r="D44" s="169"/>
      <c r="E44" s="151">
        <v>105571.94513556978</v>
      </c>
      <c r="F44" s="151">
        <v>772989.05677877786</v>
      </c>
      <c r="G44" s="151">
        <f t="shared" si="5"/>
        <v>878561.00191434764</v>
      </c>
      <c r="H44" s="173">
        <f t="shared" si="1"/>
        <v>-37832.248085652362</v>
      </c>
      <c r="I44" s="174">
        <f t="shared" si="2"/>
        <v>-4.128385721485003</v>
      </c>
      <c r="J44" s="151">
        <v>105675.57796061484</v>
      </c>
      <c r="K44" s="151">
        <v>542755.43755254231</v>
      </c>
      <c r="L44" s="151">
        <f t="shared" si="3"/>
        <v>648431.01551315712</v>
      </c>
      <c r="M44" s="169"/>
      <c r="N44" s="151">
        <v>76100.778849452923</v>
      </c>
      <c r="O44" s="151">
        <v>528726.93509977893</v>
      </c>
      <c r="P44" s="151">
        <f t="shared" si="4"/>
        <v>604827.7139492319</v>
      </c>
      <c r="Q44" s="169"/>
      <c r="R44" s="151">
        <v>139014.34375</v>
      </c>
      <c r="S44" s="151">
        <v>777378.9375</v>
      </c>
      <c r="T44" s="151">
        <v>916393.25</v>
      </c>
    </row>
    <row r="45" spans="1:20" s="168" customFormat="1" ht="15.5" x14ac:dyDescent="0.35">
      <c r="A45" s="171" t="s">
        <v>157</v>
      </c>
      <c r="B45" s="171"/>
      <c r="C45" s="171"/>
      <c r="D45" s="167"/>
      <c r="E45" s="166">
        <f>SUM(E6:E44)</f>
        <v>2369178.5018367381</v>
      </c>
      <c r="F45" s="166">
        <f>SUM(F6:F44)</f>
        <v>2669159.435915418</v>
      </c>
      <c r="G45" s="166">
        <f>SUM(G6:G44)</f>
        <v>5038337.9377521565</v>
      </c>
      <c r="H45" s="173">
        <f t="shared" si="1"/>
        <v>-1352676.719474406</v>
      </c>
      <c r="I45" s="174">
        <f t="shared" si="2"/>
        <v>-21.165288956815068</v>
      </c>
      <c r="J45" s="166">
        <f>SUM(J6:J44)</f>
        <v>2538179.6643844526</v>
      </c>
      <c r="K45" s="166">
        <f>SUM(K6:K44)</f>
        <v>2248506.7249019877</v>
      </c>
      <c r="L45" s="166">
        <f>SUM(L6:L44)</f>
        <v>4786686.3892864399</v>
      </c>
      <c r="M45" s="167"/>
      <c r="N45" s="166">
        <f>SUM(N6:N44)</f>
        <v>1544463.772652417</v>
      </c>
      <c r="O45" s="166">
        <f t="shared" ref="O45" si="6">SUM(O6:O44)</f>
        <v>2098659.5391984866</v>
      </c>
      <c r="P45" s="166">
        <f>SUM(P6:P44)</f>
        <v>3643123.3118509036</v>
      </c>
      <c r="Q45" s="167"/>
      <c r="R45" s="166">
        <f>SUM(R6:R44)</f>
        <v>2804868.3173828125</v>
      </c>
      <c r="S45" s="166">
        <f t="shared" ref="S45:T45" si="7">SUM(S6:S44)</f>
        <v>3586146.3995361328</v>
      </c>
      <c r="T45" s="166">
        <f t="shared" si="7"/>
        <v>6391014.6572265625</v>
      </c>
    </row>
    <row r="46" spans="1:20" s="168" customFormat="1" ht="15.5" x14ac:dyDescent="0.35">
      <c r="A46" s="167"/>
      <c r="B46" s="167"/>
      <c r="C46" s="167"/>
      <c r="D46" s="167"/>
      <c r="E46" s="172"/>
      <c r="F46" s="172"/>
      <c r="G46" s="172"/>
      <c r="H46" s="173"/>
      <c r="I46" s="173"/>
      <c r="J46" s="172"/>
      <c r="K46" s="172"/>
      <c r="L46" s="172"/>
      <c r="M46" s="167"/>
      <c r="N46" s="172"/>
      <c r="O46" s="172"/>
      <c r="P46" s="172"/>
      <c r="Q46" s="167"/>
      <c r="R46" s="172"/>
      <c r="S46" s="172"/>
      <c r="T46" s="172"/>
    </row>
    <row r="47" spans="1:20" s="170" customFormat="1" ht="15.5" x14ac:dyDescent="0.35">
      <c r="A47" s="150" t="s">
        <v>158</v>
      </c>
      <c r="B47" s="150">
        <v>1804</v>
      </c>
      <c r="C47" s="150" t="s">
        <v>159</v>
      </c>
      <c r="D47" s="169"/>
      <c r="E47" s="151">
        <v>566586.85651777359</v>
      </c>
      <c r="F47" s="151">
        <v>1148520.9851959727</v>
      </c>
      <c r="G47" s="151">
        <f>E47+F47</f>
        <v>1715107.8417137463</v>
      </c>
      <c r="H47" s="173">
        <f t="shared" si="1"/>
        <v>405059.34171374631</v>
      </c>
      <c r="I47" s="173">
        <f t="shared" si="2"/>
        <v>30.919415709704356</v>
      </c>
      <c r="J47" s="151">
        <v>740720.26546962489</v>
      </c>
      <c r="K47" s="151">
        <v>1039904.8208057187</v>
      </c>
      <c r="L47" s="151">
        <f>J47+K47</f>
        <v>1780625.0862753436</v>
      </c>
      <c r="M47" s="169"/>
      <c r="N47" s="151">
        <v>426408.7134810462</v>
      </c>
      <c r="O47" s="151">
        <v>889889.48920114979</v>
      </c>
      <c r="P47" s="151">
        <f>O47+N47</f>
        <v>1316298.2026821959</v>
      </c>
      <c r="Q47" s="169"/>
      <c r="R47" s="151">
        <v>376413.15625</v>
      </c>
      <c r="S47" s="151">
        <v>933635.3125</v>
      </c>
      <c r="T47" s="151">
        <v>1310048.5</v>
      </c>
    </row>
    <row r="48" spans="1:20" s="170" customFormat="1" ht="15.5" x14ac:dyDescent="0.35">
      <c r="A48" s="150" t="s">
        <v>158</v>
      </c>
      <c r="B48" s="150">
        <v>1806</v>
      </c>
      <c r="C48" s="150" t="s">
        <v>199</v>
      </c>
      <c r="D48" s="169"/>
      <c r="E48" s="151">
        <v>184263.70693211368</v>
      </c>
      <c r="F48" s="151">
        <v>50591.534305550493</v>
      </c>
      <c r="G48" s="151">
        <f t="shared" ref="G48:G87" si="8">E48+F48</f>
        <v>234855.24123766419</v>
      </c>
      <c r="H48" s="173">
        <f t="shared" si="1"/>
        <v>19032.256862664188</v>
      </c>
      <c r="I48" s="173">
        <f t="shared" si="2"/>
        <v>8.8184569024376831</v>
      </c>
      <c r="J48" s="151">
        <v>235386.62939521717</v>
      </c>
      <c r="K48" s="151">
        <v>67440.812563481348</v>
      </c>
      <c r="L48" s="151">
        <f t="shared" ref="L48:L87" si="9">J48+K48</f>
        <v>302827.4419586985</v>
      </c>
      <c r="M48" s="169"/>
      <c r="N48" s="151">
        <v>151454.76478646646</v>
      </c>
      <c r="O48" s="151">
        <v>48895.134824667475</v>
      </c>
      <c r="P48" s="151">
        <f t="shared" ref="P48:P87" si="10">O48+N48</f>
        <v>200349.89961113394</v>
      </c>
      <c r="Q48" s="169"/>
      <c r="R48" s="151">
        <v>159395.3125</v>
      </c>
      <c r="S48" s="151">
        <v>56427.6875</v>
      </c>
      <c r="T48" s="151">
        <v>215822.984375</v>
      </c>
    </row>
    <row r="49" spans="1:20" s="170" customFormat="1" ht="15.5" x14ac:dyDescent="0.35">
      <c r="A49" s="150" t="s">
        <v>158</v>
      </c>
      <c r="B49" s="150">
        <v>1811</v>
      </c>
      <c r="C49" s="150" t="s">
        <v>160</v>
      </c>
      <c r="D49" s="169"/>
      <c r="E49" s="151">
        <v>4025</v>
      </c>
      <c r="F49" s="151">
        <v>2220</v>
      </c>
      <c r="G49" s="151">
        <f t="shared" si="8"/>
        <v>6245</v>
      </c>
      <c r="H49" s="173">
        <f t="shared" si="1"/>
        <v>1900</v>
      </c>
      <c r="I49" s="173">
        <f t="shared" si="2"/>
        <v>43.728423475258921</v>
      </c>
      <c r="J49" s="151">
        <v>12241.200000019948</v>
      </c>
      <c r="K49" s="151">
        <v>3444</v>
      </c>
      <c r="L49" s="151">
        <f t="shared" si="9"/>
        <v>15685.200000019948</v>
      </c>
      <c r="M49" s="169"/>
      <c r="N49" s="151">
        <v>4219.7258064516127</v>
      </c>
      <c r="O49" s="151">
        <v>2294</v>
      </c>
      <c r="P49" s="151">
        <f t="shared" si="10"/>
        <v>6513.7258064516127</v>
      </c>
      <c r="Q49" s="169"/>
      <c r="R49" s="151">
        <v>2182</v>
      </c>
      <c r="S49" s="151">
        <v>2163</v>
      </c>
      <c r="T49" s="151">
        <v>4345</v>
      </c>
    </row>
    <row r="50" spans="1:20" s="170" customFormat="1" ht="15.5" x14ac:dyDescent="0.35">
      <c r="A50" s="150" t="s">
        <v>158</v>
      </c>
      <c r="B50" s="150">
        <v>1812</v>
      </c>
      <c r="C50" s="150" t="s">
        <v>161</v>
      </c>
      <c r="D50" s="169"/>
      <c r="E50" s="151">
        <v>5200</v>
      </c>
      <c r="F50" s="151">
        <v>37</v>
      </c>
      <c r="G50" s="151">
        <f t="shared" si="8"/>
        <v>5237</v>
      </c>
      <c r="H50" s="173">
        <f t="shared" si="1"/>
        <v>-819</v>
      </c>
      <c r="I50" s="174">
        <f t="shared" si="2"/>
        <v>-13.523778071334213</v>
      </c>
      <c r="J50" s="151">
        <v>21572.171600701047</v>
      </c>
      <c r="K50" s="151">
        <v>157</v>
      </c>
      <c r="L50" s="151">
        <f t="shared" si="9"/>
        <v>21729.171600701047</v>
      </c>
      <c r="M50" s="169"/>
      <c r="N50" s="151">
        <v>4304.7258064516127</v>
      </c>
      <c r="O50" s="151">
        <v>21</v>
      </c>
      <c r="P50" s="151">
        <f t="shared" si="10"/>
        <v>4325.7258064516127</v>
      </c>
      <c r="Q50" s="169"/>
      <c r="R50" s="151">
        <v>5651</v>
      </c>
      <c r="S50" s="151">
        <v>405</v>
      </c>
      <c r="T50" s="151">
        <v>6056</v>
      </c>
    </row>
    <row r="51" spans="1:20" s="170" customFormat="1" ht="15.5" x14ac:dyDescent="0.35">
      <c r="A51" s="150" t="s">
        <v>158</v>
      </c>
      <c r="B51" s="150">
        <v>1813</v>
      </c>
      <c r="C51" s="150" t="s">
        <v>162</v>
      </c>
      <c r="D51" s="169"/>
      <c r="E51" s="151">
        <v>47544.181250000001</v>
      </c>
      <c r="F51" s="151">
        <v>361869.02266483515</v>
      </c>
      <c r="G51" s="151">
        <f t="shared" si="8"/>
        <v>409413.20391483518</v>
      </c>
      <c r="H51" s="173">
        <f t="shared" si="1"/>
        <v>112554.04766483518</v>
      </c>
      <c r="I51" s="173">
        <f t="shared" si="2"/>
        <v>37.914965833173682</v>
      </c>
      <c r="J51" s="151">
        <v>100630.03528393416</v>
      </c>
      <c r="K51" s="151">
        <v>344277.70569978433</v>
      </c>
      <c r="L51" s="151">
        <f t="shared" si="9"/>
        <v>444907.74098371848</v>
      </c>
      <c r="M51" s="169"/>
      <c r="N51" s="151">
        <v>39904.115966386555</v>
      </c>
      <c r="O51" s="151">
        <v>310869.93396226416</v>
      </c>
      <c r="P51" s="151">
        <f t="shared" si="10"/>
        <v>350774.04992865073</v>
      </c>
      <c r="Q51" s="169"/>
      <c r="R51" s="151">
        <v>53085.69921875</v>
      </c>
      <c r="S51" s="151">
        <v>243773.4375</v>
      </c>
      <c r="T51" s="151">
        <v>296859.15625</v>
      </c>
    </row>
    <row r="52" spans="1:20" s="170" customFormat="1" ht="15.5" x14ac:dyDescent="0.35">
      <c r="A52" s="150" t="s">
        <v>158</v>
      </c>
      <c r="B52" s="150">
        <v>1815</v>
      </c>
      <c r="C52" s="150" t="s">
        <v>163</v>
      </c>
      <c r="D52" s="169"/>
      <c r="E52" s="151">
        <v>13463</v>
      </c>
      <c r="F52" s="151">
        <v>6180</v>
      </c>
      <c r="G52" s="151">
        <f t="shared" si="8"/>
        <v>19643</v>
      </c>
      <c r="H52" s="173">
        <f t="shared" si="1"/>
        <v>8148.7763671875</v>
      </c>
      <c r="I52" s="173">
        <f t="shared" si="2"/>
        <v>70.894534746350601</v>
      </c>
      <c r="J52" s="151">
        <v>15622.771428572014</v>
      </c>
      <c r="K52" s="151">
        <v>3270</v>
      </c>
      <c r="L52" s="151">
        <f t="shared" si="9"/>
        <v>18892.771428572014</v>
      </c>
      <c r="M52" s="169"/>
      <c r="N52" s="151">
        <v>13542</v>
      </c>
      <c r="O52" s="151">
        <v>837</v>
      </c>
      <c r="P52" s="151">
        <f t="shared" si="10"/>
        <v>14379</v>
      </c>
      <c r="Q52" s="169"/>
      <c r="R52" s="151">
        <v>10986.2236328125</v>
      </c>
      <c r="S52" s="151">
        <v>508</v>
      </c>
      <c r="T52" s="151">
        <v>11494.2236328125</v>
      </c>
    </row>
    <row r="53" spans="1:20" s="170" customFormat="1" ht="15.5" x14ac:dyDescent="0.35">
      <c r="A53" s="150" t="s">
        <v>158</v>
      </c>
      <c r="B53" s="150">
        <v>1816</v>
      </c>
      <c r="C53" s="150" t="s">
        <v>164</v>
      </c>
      <c r="D53" s="169"/>
      <c r="E53" s="151">
        <v>1532</v>
      </c>
      <c r="F53" s="151">
        <v>0</v>
      </c>
      <c r="G53" s="151">
        <f t="shared" si="8"/>
        <v>1532</v>
      </c>
      <c r="H53" s="173">
        <f t="shared" si="1"/>
        <v>1532</v>
      </c>
      <c r="I53" s="173" t="e">
        <f t="shared" si="2"/>
        <v>#DIV/0!</v>
      </c>
      <c r="J53" s="151">
        <v>4898.742857144538</v>
      </c>
      <c r="K53" s="151"/>
      <c r="L53" s="151">
        <f t="shared" si="9"/>
        <v>4898.742857144538</v>
      </c>
      <c r="M53" s="169"/>
      <c r="N53" s="151">
        <v>1600</v>
      </c>
      <c r="O53" s="151">
        <v>0</v>
      </c>
      <c r="P53" s="151">
        <f t="shared" si="10"/>
        <v>1600</v>
      </c>
      <c r="Q53" s="169"/>
      <c r="R53" s="151">
        <v>0</v>
      </c>
      <c r="S53" s="151">
        <v>0</v>
      </c>
      <c r="T53" s="151">
        <v>0</v>
      </c>
    </row>
    <row r="54" spans="1:20" s="170" customFormat="1" ht="15.5" x14ac:dyDescent="0.35">
      <c r="A54" s="150" t="s">
        <v>158</v>
      </c>
      <c r="B54" s="150">
        <v>1818</v>
      </c>
      <c r="C54" s="150" t="s">
        <v>165</v>
      </c>
      <c r="D54" s="169"/>
      <c r="E54" s="151">
        <v>3366</v>
      </c>
      <c r="F54" s="151">
        <v>9</v>
      </c>
      <c r="G54" s="151">
        <f t="shared" si="8"/>
        <v>3375</v>
      </c>
      <c r="H54" s="173">
        <f t="shared" si="1"/>
        <v>2405</v>
      </c>
      <c r="I54" s="173">
        <f t="shared" si="2"/>
        <v>247.93814432989691</v>
      </c>
      <c r="J54" s="151">
        <v>9616.4517832161109</v>
      </c>
      <c r="K54" s="151">
        <v>1725</v>
      </c>
      <c r="L54" s="151">
        <f t="shared" si="9"/>
        <v>11341.451783216111</v>
      </c>
      <c r="M54" s="169"/>
      <c r="N54" s="151">
        <v>1592.7258064516129</v>
      </c>
      <c r="O54" s="151">
        <v>2179</v>
      </c>
      <c r="P54" s="151">
        <f t="shared" si="10"/>
        <v>3771.7258064516127</v>
      </c>
      <c r="Q54" s="169"/>
      <c r="R54" s="151">
        <v>0</v>
      </c>
      <c r="S54" s="151">
        <v>970</v>
      </c>
      <c r="T54" s="151">
        <v>970</v>
      </c>
    </row>
    <row r="55" spans="1:20" s="170" customFormat="1" ht="15.5" x14ac:dyDescent="0.35">
      <c r="A55" s="150" t="s">
        <v>158</v>
      </c>
      <c r="B55" s="150">
        <v>1820</v>
      </c>
      <c r="C55" s="150" t="s">
        <v>166</v>
      </c>
      <c r="D55" s="169"/>
      <c r="E55" s="151">
        <v>46854</v>
      </c>
      <c r="F55" s="151">
        <v>226786.56214298084</v>
      </c>
      <c r="G55" s="151">
        <f t="shared" si="8"/>
        <v>273640.56214298087</v>
      </c>
      <c r="H55" s="173">
        <f t="shared" si="1"/>
        <v>-40650.219107019133</v>
      </c>
      <c r="I55" s="174">
        <f t="shared" si="2"/>
        <v>-12.933952101727176</v>
      </c>
      <c r="J55" s="151">
        <v>80163.069619856862</v>
      </c>
      <c r="K55" s="151">
        <v>260952.57776001262</v>
      </c>
      <c r="L55" s="151">
        <f t="shared" si="9"/>
        <v>341115.64737986948</v>
      </c>
      <c r="M55" s="169"/>
      <c r="N55" s="151">
        <v>36553.725806451614</v>
      </c>
      <c r="O55" s="151">
        <v>282794.53576097108</v>
      </c>
      <c r="P55" s="151">
        <f t="shared" si="10"/>
        <v>319348.26156742271</v>
      </c>
      <c r="Q55" s="169"/>
      <c r="R55" s="151">
        <v>35076.3046875</v>
      </c>
      <c r="S55" s="151">
        <v>279214.46875</v>
      </c>
      <c r="T55" s="151">
        <v>314290.78125</v>
      </c>
    </row>
    <row r="56" spans="1:20" s="170" customFormat="1" ht="15.5" x14ac:dyDescent="0.35">
      <c r="A56" s="150" t="s">
        <v>158</v>
      </c>
      <c r="B56" s="150">
        <v>1822</v>
      </c>
      <c r="C56" s="150" t="s">
        <v>167</v>
      </c>
      <c r="D56" s="169"/>
      <c r="E56" s="151">
        <v>304</v>
      </c>
      <c r="F56" s="151">
        <v>228</v>
      </c>
      <c r="G56" s="151">
        <f t="shared" si="8"/>
        <v>532</v>
      </c>
      <c r="H56" s="173">
        <f t="shared" si="1"/>
        <v>-55</v>
      </c>
      <c r="I56" s="174">
        <f t="shared" si="2"/>
        <v>-9.369676320272573</v>
      </c>
      <c r="J56" s="151">
        <v>1118</v>
      </c>
      <c r="K56" s="151">
        <v>132</v>
      </c>
      <c r="L56" s="151">
        <f t="shared" si="9"/>
        <v>1250</v>
      </c>
      <c r="M56" s="169"/>
      <c r="N56" s="151">
        <v>1206</v>
      </c>
      <c r="O56" s="151">
        <v>232</v>
      </c>
      <c r="P56" s="151">
        <f t="shared" si="10"/>
        <v>1438</v>
      </c>
      <c r="Q56" s="169"/>
      <c r="R56" s="151">
        <v>233</v>
      </c>
      <c r="S56" s="151">
        <v>354</v>
      </c>
      <c r="T56" s="151">
        <v>587</v>
      </c>
    </row>
    <row r="57" spans="1:20" s="170" customFormat="1" ht="15.5" x14ac:dyDescent="0.35">
      <c r="A57" s="150" t="s">
        <v>158</v>
      </c>
      <c r="B57" s="150">
        <v>1824</v>
      </c>
      <c r="C57" s="150" t="s">
        <v>168</v>
      </c>
      <c r="D57" s="169"/>
      <c r="E57" s="151">
        <v>86699</v>
      </c>
      <c r="F57" s="151">
        <v>47445.800030916151</v>
      </c>
      <c r="G57" s="151">
        <f t="shared" si="8"/>
        <v>134144.80003091614</v>
      </c>
      <c r="H57" s="173">
        <f t="shared" si="1"/>
        <v>-4172.6374690838566</v>
      </c>
      <c r="I57" s="174">
        <f t="shared" si="2"/>
        <v>-3.016711084662667</v>
      </c>
      <c r="J57" s="151">
        <v>161181.61395280174</v>
      </c>
      <c r="K57" s="151">
        <v>51472.367759724526</v>
      </c>
      <c r="L57" s="151">
        <f t="shared" si="9"/>
        <v>212653.98171252626</v>
      </c>
      <c r="M57" s="169"/>
      <c r="N57" s="151">
        <v>106568.74193548388</v>
      </c>
      <c r="O57" s="151">
        <v>66669.538950820759</v>
      </c>
      <c r="P57" s="151">
        <f t="shared" si="10"/>
        <v>173238.28088630462</v>
      </c>
      <c r="Q57" s="169"/>
      <c r="R57" s="151">
        <v>102844.0078125</v>
      </c>
      <c r="S57" s="151">
        <v>35473.421875</v>
      </c>
      <c r="T57" s="151">
        <v>138317.4375</v>
      </c>
    </row>
    <row r="58" spans="1:20" s="170" customFormat="1" ht="15.5" x14ac:dyDescent="0.35">
      <c r="A58" s="150" t="s">
        <v>158</v>
      </c>
      <c r="B58" s="150">
        <v>1825</v>
      </c>
      <c r="C58" s="150" t="s">
        <v>169</v>
      </c>
      <c r="D58" s="169"/>
      <c r="E58" s="151">
        <v>5743.3186813186812</v>
      </c>
      <c r="F58" s="151">
        <v>1735</v>
      </c>
      <c r="G58" s="151">
        <f t="shared" si="8"/>
        <v>7478.3186813186812</v>
      </c>
      <c r="H58" s="173">
        <f t="shared" si="1"/>
        <v>825.42317350618123</v>
      </c>
      <c r="I58" s="173">
        <f t="shared" si="2"/>
        <v>12.406976368964253</v>
      </c>
      <c r="J58" s="151">
        <v>11382.923287666599</v>
      </c>
      <c r="K58" s="151">
        <v>696</v>
      </c>
      <c r="L58" s="151">
        <f t="shared" si="9"/>
        <v>12078.923287666599</v>
      </c>
      <c r="M58" s="169"/>
      <c r="N58" s="151">
        <v>4762</v>
      </c>
      <c r="O58" s="151">
        <v>1065</v>
      </c>
      <c r="P58" s="151">
        <f t="shared" si="10"/>
        <v>5827</v>
      </c>
      <c r="Q58" s="169"/>
      <c r="R58" s="151">
        <v>3606.8955078125</v>
      </c>
      <c r="S58" s="151">
        <v>3046</v>
      </c>
      <c r="T58" s="151">
        <v>6652.8955078125</v>
      </c>
    </row>
    <row r="59" spans="1:20" s="170" customFormat="1" ht="15.5" x14ac:dyDescent="0.35">
      <c r="A59" s="150" t="s">
        <v>158</v>
      </c>
      <c r="B59" s="150">
        <v>1826</v>
      </c>
      <c r="C59" s="150" t="s">
        <v>170</v>
      </c>
      <c r="D59" s="169"/>
      <c r="E59" s="151">
        <v>2212</v>
      </c>
      <c r="F59" s="151">
        <v>5774.1602658788779</v>
      </c>
      <c r="G59" s="151">
        <f t="shared" si="8"/>
        <v>7986.1602658788779</v>
      </c>
      <c r="H59" s="173">
        <f t="shared" si="1"/>
        <v>1635.6402463476279</v>
      </c>
      <c r="I59" s="173">
        <f t="shared" si="2"/>
        <v>25.756004883334882</v>
      </c>
      <c r="J59" s="151">
        <v>15252.028915662575</v>
      </c>
      <c r="K59" s="151">
        <v>6137.3163346627607</v>
      </c>
      <c r="L59" s="151">
        <f t="shared" si="9"/>
        <v>21389.345250325336</v>
      </c>
      <c r="M59" s="169"/>
      <c r="N59" s="151">
        <v>2927.1774193548385</v>
      </c>
      <c r="O59" s="151">
        <v>4918.1209189842803</v>
      </c>
      <c r="P59" s="151">
        <f t="shared" si="10"/>
        <v>7845.2983383391183</v>
      </c>
      <c r="Q59" s="169"/>
      <c r="R59" s="151">
        <v>1069.6705322265625</v>
      </c>
      <c r="S59" s="151">
        <v>5280.849609375</v>
      </c>
      <c r="T59" s="151">
        <v>6350.52001953125</v>
      </c>
    </row>
    <row r="60" spans="1:20" s="170" customFormat="1" ht="15.5" x14ac:dyDescent="0.35">
      <c r="A60" s="150" t="s">
        <v>158</v>
      </c>
      <c r="B60" s="150">
        <v>1827</v>
      </c>
      <c r="C60" s="150" t="s">
        <v>171</v>
      </c>
      <c r="D60" s="169"/>
      <c r="E60" s="151">
        <v>2193</v>
      </c>
      <c r="F60" s="151">
        <v>0</v>
      </c>
      <c r="G60" s="151">
        <f t="shared" si="8"/>
        <v>2193</v>
      </c>
      <c r="H60" s="173">
        <f t="shared" si="1"/>
        <v>-1465</v>
      </c>
      <c r="I60" s="174">
        <f t="shared" si="2"/>
        <v>-40.049207217058502</v>
      </c>
      <c r="J60" s="151">
        <v>4330</v>
      </c>
      <c r="K60" s="151">
        <v>157</v>
      </c>
      <c r="L60" s="151">
        <f t="shared" si="9"/>
        <v>4487</v>
      </c>
      <c r="M60" s="169"/>
      <c r="N60" s="151">
        <v>3847</v>
      </c>
      <c r="O60" s="151">
        <v>53</v>
      </c>
      <c r="P60" s="151">
        <f t="shared" si="10"/>
        <v>3900</v>
      </c>
      <c r="Q60" s="169"/>
      <c r="R60" s="151">
        <v>3308</v>
      </c>
      <c r="S60" s="151">
        <v>350</v>
      </c>
      <c r="T60" s="151">
        <v>3658</v>
      </c>
    </row>
    <row r="61" spans="1:20" s="170" customFormat="1" ht="15.5" x14ac:dyDescent="0.35">
      <c r="A61" s="150" t="s">
        <v>158</v>
      </c>
      <c r="B61" s="150">
        <v>1828</v>
      </c>
      <c r="C61" s="150" t="s">
        <v>172</v>
      </c>
      <c r="D61" s="169"/>
      <c r="E61" s="151">
        <v>3441</v>
      </c>
      <c r="F61" s="151">
        <v>823</v>
      </c>
      <c r="G61" s="151">
        <f t="shared" si="8"/>
        <v>4264</v>
      </c>
      <c r="H61" s="173">
        <f t="shared" si="1"/>
        <v>-2148.2236328125</v>
      </c>
      <c r="I61" s="174">
        <f t="shared" si="2"/>
        <v>-33.502007350767585</v>
      </c>
      <c r="J61" s="151">
        <v>7339</v>
      </c>
      <c r="K61" s="151">
        <v>823</v>
      </c>
      <c r="L61" s="151">
        <f t="shared" si="9"/>
        <v>8162</v>
      </c>
      <c r="M61" s="169"/>
      <c r="N61" s="151">
        <v>8141</v>
      </c>
      <c r="O61" s="151">
        <v>1081</v>
      </c>
      <c r="P61" s="151">
        <f t="shared" si="10"/>
        <v>9222</v>
      </c>
      <c r="Q61" s="169"/>
      <c r="R61" s="151">
        <v>5617.2236328125</v>
      </c>
      <c r="S61" s="151">
        <v>795</v>
      </c>
      <c r="T61" s="151">
        <v>6412.2236328125</v>
      </c>
    </row>
    <row r="62" spans="1:20" s="170" customFormat="1" ht="15.5" x14ac:dyDescent="0.35">
      <c r="A62" s="150" t="s">
        <v>158</v>
      </c>
      <c r="B62" s="150">
        <v>1832</v>
      </c>
      <c r="C62" s="150" t="s">
        <v>173</v>
      </c>
      <c r="D62" s="169"/>
      <c r="E62" s="151">
        <v>5500</v>
      </c>
      <c r="F62" s="151">
        <v>1597</v>
      </c>
      <c r="G62" s="151">
        <f t="shared" si="8"/>
        <v>7097</v>
      </c>
      <c r="H62" s="173">
        <f t="shared" si="1"/>
        <v>209.34716796875</v>
      </c>
      <c r="I62" s="173">
        <f t="shared" si="2"/>
        <v>3.0394558650687835</v>
      </c>
      <c r="J62" s="151">
        <v>26305.108128345579</v>
      </c>
      <c r="K62" s="151">
        <v>1679</v>
      </c>
      <c r="L62" s="151">
        <f t="shared" si="9"/>
        <v>27984.108128345579</v>
      </c>
      <c r="M62" s="169"/>
      <c r="N62" s="151">
        <v>10013.451612903225</v>
      </c>
      <c r="O62" s="151">
        <v>873</v>
      </c>
      <c r="P62" s="151">
        <f t="shared" si="10"/>
        <v>10886.451612903225</v>
      </c>
      <c r="Q62" s="169"/>
      <c r="R62" s="151">
        <v>5621.65283203125</v>
      </c>
      <c r="S62" s="151">
        <v>1266</v>
      </c>
      <c r="T62" s="151">
        <v>6887.65283203125</v>
      </c>
    </row>
    <row r="63" spans="1:20" s="170" customFormat="1" ht="15.5" x14ac:dyDescent="0.35">
      <c r="A63" s="150" t="s">
        <v>158</v>
      </c>
      <c r="B63" s="150">
        <v>1833</v>
      </c>
      <c r="C63" s="150" t="s">
        <v>174</v>
      </c>
      <c r="D63" s="169"/>
      <c r="E63" s="151">
        <v>217369.03278688525</v>
      </c>
      <c r="F63" s="151">
        <v>61137.025694818731</v>
      </c>
      <c r="G63" s="151">
        <f t="shared" si="8"/>
        <v>278506.05848170398</v>
      </c>
      <c r="H63" s="173">
        <f t="shared" si="1"/>
        <v>85451.527231703978</v>
      </c>
      <c r="I63" s="173">
        <f t="shared" si="2"/>
        <v>44.262896435746818</v>
      </c>
      <c r="J63" s="151">
        <v>303773.14570697933</v>
      </c>
      <c r="K63" s="151">
        <v>71775.25501598719</v>
      </c>
      <c r="L63" s="151">
        <f t="shared" si="9"/>
        <v>375548.40072296653</v>
      </c>
      <c r="M63" s="169"/>
      <c r="N63" s="151">
        <v>164902.72208695652</v>
      </c>
      <c r="O63" s="151">
        <v>48604.91800576153</v>
      </c>
      <c r="P63" s="151">
        <f t="shared" si="10"/>
        <v>213507.64009271807</v>
      </c>
      <c r="Q63" s="169"/>
      <c r="R63" s="151">
        <v>132054.65625</v>
      </c>
      <c r="S63" s="151">
        <v>60999.88671875</v>
      </c>
      <c r="T63" s="151">
        <v>193054.53125</v>
      </c>
    </row>
    <row r="64" spans="1:20" s="170" customFormat="1" ht="15.5" x14ac:dyDescent="0.35">
      <c r="A64" s="150" t="s">
        <v>158</v>
      </c>
      <c r="B64" s="150">
        <v>1834</v>
      </c>
      <c r="C64" s="150" t="s">
        <v>175</v>
      </c>
      <c r="D64" s="169"/>
      <c r="E64" s="151">
        <v>22371</v>
      </c>
      <c r="F64" s="151">
        <v>6921</v>
      </c>
      <c r="G64" s="151">
        <f t="shared" si="8"/>
        <v>29292</v>
      </c>
      <c r="H64" s="173">
        <f t="shared" si="1"/>
        <v>1090.77734375</v>
      </c>
      <c r="I64" s="173">
        <f t="shared" si="2"/>
        <v>3.8678370687884351</v>
      </c>
      <c r="J64" s="151">
        <v>24230.114457831267</v>
      </c>
      <c r="K64" s="151">
        <v>4295</v>
      </c>
      <c r="L64" s="151">
        <f t="shared" si="9"/>
        <v>28525.114457831267</v>
      </c>
      <c r="M64" s="169"/>
      <c r="N64" s="151">
        <v>20394</v>
      </c>
      <c r="O64" s="151">
        <v>20010</v>
      </c>
      <c r="P64" s="151">
        <f t="shared" si="10"/>
        <v>40404</v>
      </c>
      <c r="Q64" s="169"/>
      <c r="R64" s="151">
        <v>13036.2236328125</v>
      </c>
      <c r="S64" s="151">
        <v>15165</v>
      </c>
      <c r="T64" s="151">
        <v>28201.22265625</v>
      </c>
    </row>
    <row r="65" spans="1:20" s="170" customFormat="1" ht="15.5" x14ac:dyDescent="0.35">
      <c r="A65" s="150" t="s">
        <v>158</v>
      </c>
      <c r="B65" s="150">
        <v>1835</v>
      </c>
      <c r="C65" s="150" t="s">
        <v>176</v>
      </c>
      <c r="D65" s="169"/>
      <c r="E65" s="151">
        <v>5695</v>
      </c>
      <c r="F65" s="151">
        <v>10044</v>
      </c>
      <c r="G65" s="151">
        <f t="shared" si="8"/>
        <v>15739</v>
      </c>
      <c r="H65" s="173">
        <f t="shared" si="1"/>
        <v>7922</v>
      </c>
      <c r="I65" s="173">
        <f t="shared" si="2"/>
        <v>101.34322630165025</v>
      </c>
      <c r="J65" s="151">
        <v>5068</v>
      </c>
      <c r="K65" s="151"/>
      <c r="L65" s="151">
        <f t="shared" si="9"/>
        <v>5068</v>
      </c>
      <c r="M65" s="169"/>
      <c r="N65" s="151">
        <v>3910</v>
      </c>
      <c r="O65" s="151">
        <v>5795</v>
      </c>
      <c r="P65" s="151">
        <f t="shared" si="10"/>
        <v>9705</v>
      </c>
      <c r="Q65" s="169"/>
      <c r="R65" s="151">
        <v>1743</v>
      </c>
      <c r="S65" s="151">
        <v>6074</v>
      </c>
      <c r="T65" s="151">
        <v>7817</v>
      </c>
    </row>
    <row r="66" spans="1:20" s="170" customFormat="1" ht="15.5" x14ac:dyDescent="0.35">
      <c r="A66" s="150" t="s">
        <v>158</v>
      </c>
      <c r="B66" s="150">
        <v>1836</v>
      </c>
      <c r="C66" s="150" t="s">
        <v>177</v>
      </c>
      <c r="D66" s="169"/>
      <c r="E66" s="151">
        <v>3540</v>
      </c>
      <c r="F66" s="151">
        <v>4417</v>
      </c>
      <c r="G66" s="151">
        <f t="shared" si="8"/>
        <v>7957</v>
      </c>
      <c r="H66" s="173">
        <f t="shared" si="1"/>
        <v>-862</v>
      </c>
      <c r="I66" s="174">
        <f t="shared" si="2"/>
        <v>-9.7743508334278264</v>
      </c>
      <c r="J66" s="151">
        <v>7294</v>
      </c>
      <c r="K66" s="151">
        <v>4860</v>
      </c>
      <c r="L66" s="151">
        <f t="shared" si="9"/>
        <v>12154</v>
      </c>
      <c r="M66" s="169"/>
      <c r="N66" s="151">
        <v>4586</v>
      </c>
      <c r="O66" s="151">
        <v>4757</v>
      </c>
      <c r="P66" s="151">
        <f t="shared" si="10"/>
        <v>9343</v>
      </c>
      <c r="Q66" s="169"/>
      <c r="R66" s="151">
        <v>2821</v>
      </c>
      <c r="S66" s="151">
        <v>5998</v>
      </c>
      <c r="T66" s="151">
        <v>8819</v>
      </c>
    </row>
    <row r="67" spans="1:20" s="170" customFormat="1" ht="15.5" x14ac:dyDescent="0.35">
      <c r="A67" s="150" t="s">
        <v>158</v>
      </c>
      <c r="B67" s="150">
        <v>1837</v>
      </c>
      <c r="C67" s="150" t="s">
        <v>178</v>
      </c>
      <c r="D67" s="169"/>
      <c r="E67" s="151">
        <v>17055.26213592233</v>
      </c>
      <c r="F67" s="151">
        <v>26155.816377171217</v>
      </c>
      <c r="G67" s="151">
        <f t="shared" si="8"/>
        <v>43211.078513093547</v>
      </c>
      <c r="H67" s="173">
        <f t="shared" si="1"/>
        <v>5542.0003880935474</v>
      </c>
      <c r="I67" s="173">
        <f t="shared" si="2"/>
        <v>14.712333468058683</v>
      </c>
      <c r="J67" s="151">
        <v>44479.000939737947</v>
      </c>
      <c r="K67" s="151">
        <v>21779.698162729768</v>
      </c>
      <c r="L67" s="151">
        <f t="shared" si="9"/>
        <v>66258.699102467712</v>
      </c>
      <c r="M67" s="169"/>
      <c r="N67" s="151">
        <v>15128.279999999999</v>
      </c>
      <c r="O67" s="151">
        <v>18062.928571428572</v>
      </c>
      <c r="P67" s="151">
        <f t="shared" si="10"/>
        <v>33191.208571428571</v>
      </c>
      <c r="Q67" s="169"/>
      <c r="R67" s="151">
        <v>21843.822265625</v>
      </c>
      <c r="S67" s="151">
        <v>15825.2548828125</v>
      </c>
      <c r="T67" s="151">
        <v>37669.078125</v>
      </c>
    </row>
    <row r="68" spans="1:20" s="170" customFormat="1" ht="15.5" x14ac:dyDescent="0.35">
      <c r="A68" s="150" t="s">
        <v>158</v>
      </c>
      <c r="B68" s="150">
        <v>1838</v>
      </c>
      <c r="C68" s="150" t="s">
        <v>179</v>
      </c>
      <c r="D68" s="169"/>
      <c r="E68" s="151">
        <v>7185.3106796116499</v>
      </c>
      <c r="F68" s="151">
        <v>0</v>
      </c>
      <c r="G68" s="151">
        <f t="shared" si="8"/>
        <v>7185.3106796116499</v>
      </c>
      <c r="H68" s="173">
        <f t="shared" si="1"/>
        <v>-463.6893203883501</v>
      </c>
      <c r="I68" s="174">
        <f t="shared" si="2"/>
        <v>-6.062090735891621</v>
      </c>
      <c r="J68" s="151">
        <v>14169.473199527658</v>
      </c>
      <c r="K68" s="151"/>
      <c r="L68" s="151">
        <f t="shared" si="9"/>
        <v>14169.473199527658</v>
      </c>
      <c r="M68" s="169"/>
      <c r="N68" s="151">
        <v>6517.92</v>
      </c>
      <c r="O68" s="151">
        <v>700</v>
      </c>
      <c r="P68" s="151">
        <f t="shared" si="10"/>
        <v>7217.92</v>
      </c>
      <c r="Q68" s="169"/>
      <c r="R68" s="151">
        <v>7649</v>
      </c>
      <c r="S68" s="151">
        <v>0</v>
      </c>
      <c r="T68" s="151">
        <v>7649</v>
      </c>
    </row>
    <row r="69" spans="1:20" s="170" customFormat="1" ht="15.5" x14ac:dyDescent="0.35">
      <c r="A69" s="150" t="s">
        <v>158</v>
      </c>
      <c r="B69" s="150">
        <v>1839</v>
      </c>
      <c r="C69" s="150" t="s">
        <v>180</v>
      </c>
      <c r="D69" s="169"/>
      <c r="E69" s="151">
        <v>1250</v>
      </c>
      <c r="F69" s="151">
        <v>1468</v>
      </c>
      <c r="G69" s="151">
        <f t="shared" si="8"/>
        <v>2718</v>
      </c>
      <c r="H69" s="173">
        <f t="shared" si="1"/>
        <v>104.666748046875</v>
      </c>
      <c r="I69" s="173">
        <f t="shared" si="2"/>
        <v>4.0051052795754352</v>
      </c>
      <c r="J69" s="151">
        <v>12108.186304625102</v>
      </c>
      <c r="K69" s="151">
        <v>1523</v>
      </c>
      <c r="L69" s="151">
        <f t="shared" si="9"/>
        <v>13631.186304625102</v>
      </c>
      <c r="M69" s="169"/>
      <c r="N69" s="151">
        <v>425.64</v>
      </c>
      <c r="O69" s="151">
        <v>1690</v>
      </c>
      <c r="P69" s="151">
        <f t="shared" si="10"/>
        <v>2115.64</v>
      </c>
      <c r="Q69" s="169"/>
      <c r="R69" s="151">
        <v>498.33334350585938</v>
      </c>
      <c r="S69" s="151">
        <v>2115</v>
      </c>
      <c r="T69" s="151">
        <v>2613.333251953125</v>
      </c>
    </row>
    <row r="70" spans="1:20" s="170" customFormat="1" ht="15.5" x14ac:dyDescent="0.35">
      <c r="A70" s="150" t="s">
        <v>158</v>
      </c>
      <c r="B70" s="150">
        <v>1840</v>
      </c>
      <c r="C70" s="150" t="s">
        <v>181</v>
      </c>
      <c r="D70" s="169"/>
      <c r="E70" s="151">
        <v>32055.524271844661</v>
      </c>
      <c r="F70" s="151">
        <v>5046</v>
      </c>
      <c r="G70" s="151">
        <f t="shared" si="8"/>
        <v>37101.524271844661</v>
      </c>
      <c r="H70" s="173">
        <f t="shared" si="1"/>
        <v>846.48130309466069</v>
      </c>
      <c r="I70" s="173">
        <f t="shared" si="2"/>
        <v>2.3347960277533928</v>
      </c>
      <c r="J70" s="151">
        <v>54531.963911279265</v>
      </c>
      <c r="K70" s="151">
        <v>1125</v>
      </c>
      <c r="L70" s="151">
        <f t="shared" si="9"/>
        <v>55656.963911279265</v>
      </c>
      <c r="M70" s="169"/>
      <c r="N70" s="151">
        <v>35791.87493670886</v>
      </c>
      <c r="O70" s="151">
        <v>4945.2775090689238</v>
      </c>
      <c r="P70" s="151">
        <f t="shared" si="10"/>
        <v>40737.152445777785</v>
      </c>
      <c r="Q70" s="169"/>
      <c r="R70" s="151">
        <v>30121.287109375</v>
      </c>
      <c r="S70" s="151">
        <v>6133.75341796875</v>
      </c>
      <c r="T70" s="151">
        <v>36255.04296875</v>
      </c>
    </row>
    <row r="71" spans="1:20" s="170" customFormat="1" ht="15.5" x14ac:dyDescent="0.35">
      <c r="A71" s="150" t="s">
        <v>158</v>
      </c>
      <c r="B71" s="150">
        <v>1841</v>
      </c>
      <c r="C71" s="150" t="s">
        <v>182</v>
      </c>
      <c r="D71" s="169"/>
      <c r="E71" s="151">
        <v>55097.359223300969</v>
      </c>
      <c r="F71" s="151">
        <v>45332.300248138963</v>
      </c>
      <c r="G71" s="151">
        <f t="shared" si="8"/>
        <v>100429.65947143993</v>
      </c>
      <c r="H71" s="173">
        <f t="shared" ref="H71:H88" si="11">(G71-T71)</f>
        <v>27339.190721439925</v>
      </c>
      <c r="I71" s="173">
        <f t="shared" ref="I71:I88" si="12">(H71/T71)*100</f>
        <v>37.404590761281611</v>
      </c>
      <c r="J71" s="151">
        <v>101443.37183212397</v>
      </c>
      <c r="K71" s="151">
        <v>40171.469816289493</v>
      </c>
      <c r="L71" s="151">
        <f t="shared" si="9"/>
        <v>141614.84164841345</v>
      </c>
      <c r="M71" s="169"/>
      <c r="N71" s="151">
        <v>51184.994936708863</v>
      </c>
      <c r="O71" s="151">
        <v>36149.492986698911</v>
      </c>
      <c r="P71" s="151">
        <f t="shared" si="10"/>
        <v>87334.487923407782</v>
      </c>
      <c r="Q71" s="169"/>
      <c r="R71" s="151">
        <v>31500.333984375</v>
      </c>
      <c r="S71" s="151">
        <v>41590.1328125</v>
      </c>
      <c r="T71" s="151">
        <v>73090.46875</v>
      </c>
    </row>
    <row r="72" spans="1:20" s="170" customFormat="1" ht="15.5" x14ac:dyDescent="0.35">
      <c r="A72" s="150" t="s">
        <v>158</v>
      </c>
      <c r="B72" s="150">
        <v>1845</v>
      </c>
      <c r="C72" s="150" t="s">
        <v>183</v>
      </c>
      <c r="D72" s="169"/>
      <c r="E72" s="151">
        <v>5063.5242718446598</v>
      </c>
      <c r="F72" s="151">
        <v>0</v>
      </c>
      <c r="G72" s="151">
        <f t="shared" si="8"/>
        <v>5063.5242718446598</v>
      </c>
      <c r="H72" s="173">
        <f t="shared" si="11"/>
        <v>-4020.4298297178402</v>
      </c>
      <c r="I72" s="174">
        <f t="shared" si="12"/>
        <v>-44.258588107862629</v>
      </c>
      <c r="J72" s="151">
        <v>14540.568240363049</v>
      </c>
      <c r="K72" s="151"/>
      <c r="L72" s="151">
        <f t="shared" si="9"/>
        <v>14540.568240363049</v>
      </c>
      <c r="M72" s="169"/>
      <c r="N72" s="151">
        <v>6044.28</v>
      </c>
      <c r="O72" s="151">
        <v>0</v>
      </c>
      <c r="P72" s="151">
        <f t="shared" si="10"/>
        <v>6044.28</v>
      </c>
      <c r="Q72" s="169"/>
      <c r="R72" s="151">
        <v>9083.9541015625</v>
      </c>
      <c r="S72" s="151">
        <v>0</v>
      </c>
      <c r="T72" s="151">
        <v>9083.9541015625</v>
      </c>
    </row>
    <row r="73" spans="1:20" s="170" customFormat="1" ht="15.5" x14ac:dyDescent="0.35">
      <c r="A73" s="150" t="s">
        <v>158</v>
      </c>
      <c r="B73" s="150">
        <v>1848</v>
      </c>
      <c r="C73" s="150" t="s">
        <v>184</v>
      </c>
      <c r="D73" s="169"/>
      <c r="E73" s="151">
        <v>18808.26213592233</v>
      </c>
      <c r="F73" s="151">
        <v>0</v>
      </c>
      <c r="G73" s="151">
        <f t="shared" si="8"/>
        <v>18808.26213592233</v>
      </c>
      <c r="H73" s="173">
        <f t="shared" si="11"/>
        <v>9779.2621359223303</v>
      </c>
      <c r="I73" s="173">
        <f t="shared" si="12"/>
        <v>108.30947099260528</v>
      </c>
      <c r="J73" s="151">
        <v>29117.572609217223</v>
      </c>
      <c r="K73" s="151">
        <v>-10</v>
      </c>
      <c r="L73" s="151">
        <f t="shared" si="9"/>
        <v>29107.572609217223</v>
      </c>
      <c r="M73" s="169"/>
      <c r="N73" s="151">
        <v>8302.2799999999988</v>
      </c>
      <c r="O73" s="151">
        <v>3665</v>
      </c>
      <c r="P73" s="151">
        <f t="shared" si="10"/>
        <v>11967.279999999999</v>
      </c>
      <c r="Q73" s="169"/>
      <c r="R73" s="151">
        <v>6951.66650390625</v>
      </c>
      <c r="S73" s="151">
        <v>2077.333251953125</v>
      </c>
      <c r="T73" s="151">
        <v>9029</v>
      </c>
    </row>
    <row r="74" spans="1:20" s="170" customFormat="1" ht="15.5" x14ac:dyDescent="0.35">
      <c r="A74" s="150" t="s">
        <v>158</v>
      </c>
      <c r="B74" s="150">
        <v>1851</v>
      </c>
      <c r="C74" s="150" t="s">
        <v>185</v>
      </c>
      <c r="D74" s="169"/>
      <c r="E74" s="151">
        <v>5595</v>
      </c>
      <c r="F74" s="151">
        <v>1862</v>
      </c>
      <c r="G74" s="151">
        <f t="shared" si="8"/>
        <v>7457</v>
      </c>
      <c r="H74" s="173">
        <f t="shared" si="11"/>
        <v>-1078</v>
      </c>
      <c r="I74" s="174">
        <f t="shared" si="12"/>
        <v>-12.630345635618042</v>
      </c>
      <c r="J74" s="151">
        <v>9560.428571429522</v>
      </c>
      <c r="K74" s="151">
        <v>137</v>
      </c>
      <c r="L74" s="151">
        <f t="shared" si="9"/>
        <v>9697.428571429522</v>
      </c>
      <c r="M74" s="169"/>
      <c r="N74" s="151">
        <v>4329</v>
      </c>
      <c r="O74" s="151">
        <v>1336</v>
      </c>
      <c r="P74" s="151">
        <f t="shared" si="10"/>
        <v>5665</v>
      </c>
      <c r="Q74" s="169"/>
      <c r="R74" s="151">
        <v>5324</v>
      </c>
      <c r="S74" s="151">
        <v>3211</v>
      </c>
      <c r="T74" s="151">
        <v>8535</v>
      </c>
    </row>
    <row r="75" spans="1:20" s="170" customFormat="1" ht="15.5" x14ac:dyDescent="0.35">
      <c r="A75" s="150" t="s">
        <v>158</v>
      </c>
      <c r="B75" s="150">
        <v>1853</v>
      </c>
      <c r="C75" s="150" t="s">
        <v>186</v>
      </c>
      <c r="D75" s="169"/>
      <c r="E75" s="151">
        <v>24807.467955239066</v>
      </c>
      <c r="F75" s="151">
        <v>0</v>
      </c>
      <c r="G75" s="151">
        <f t="shared" si="8"/>
        <v>24807.467955239066</v>
      </c>
      <c r="H75" s="173">
        <f t="shared" si="11"/>
        <v>2463.2726427390662</v>
      </c>
      <c r="I75" s="173">
        <f t="shared" si="12"/>
        <v>11.024217289047053</v>
      </c>
      <c r="J75" s="151">
        <v>8300.1213742373257</v>
      </c>
      <c r="K75" s="151">
        <v>4821</v>
      </c>
      <c r="L75" s="151">
        <f t="shared" si="9"/>
        <v>13121.121374237326</v>
      </c>
      <c r="M75" s="169"/>
      <c r="N75" s="151">
        <v>8104.3306516492357</v>
      </c>
      <c r="O75" s="151">
        <v>5762</v>
      </c>
      <c r="P75" s="151">
        <f t="shared" si="10"/>
        <v>13866.330651649236</v>
      </c>
      <c r="Q75" s="169"/>
      <c r="R75" s="151">
        <v>15521.1953125</v>
      </c>
      <c r="S75" s="151">
        <v>6823</v>
      </c>
      <c r="T75" s="151">
        <v>22344.1953125</v>
      </c>
    </row>
    <row r="76" spans="1:20" s="170" customFormat="1" ht="15.5" x14ac:dyDescent="0.35">
      <c r="A76" s="150" t="s">
        <v>158</v>
      </c>
      <c r="B76" s="150">
        <v>1856</v>
      </c>
      <c r="C76" s="150" t="s">
        <v>187</v>
      </c>
      <c r="D76" s="169"/>
      <c r="E76" s="151">
        <v>3511</v>
      </c>
      <c r="F76" s="151">
        <v>362</v>
      </c>
      <c r="G76" s="151">
        <f t="shared" si="8"/>
        <v>3873</v>
      </c>
      <c r="H76" s="173">
        <f t="shared" si="11"/>
        <v>580.533447265625</v>
      </c>
      <c r="I76" s="173">
        <f t="shared" si="12"/>
        <v>17.632174479752731</v>
      </c>
      <c r="J76" s="151">
        <v>3065.4782608698729</v>
      </c>
      <c r="K76" s="151">
        <v>396</v>
      </c>
      <c r="L76" s="151">
        <f t="shared" si="9"/>
        <v>3461.4782608698729</v>
      </c>
      <c r="M76" s="169"/>
      <c r="N76" s="151">
        <v>2154.0285714285715</v>
      </c>
      <c r="O76" s="151">
        <v>348</v>
      </c>
      <c r="P76" s="151">
        <f t="shared" si="10"/>
        <v>2502.0285714285715</v>
      </c>
      <c r="Q76" s="169"/>
      <c r="R76" s="151">
        <v>2725.466552734375</v>
      </c>
      <c r="S76" s="151">
        <v>567</v>
      </c>
      <c r="T76" s="151">
        <v>3292.466552734375</v>
      </c>
    </row>
    <row r="77" spans="1:20" s="170" customFormat="1" ht="15.5" x14ac:dyDescent="0.35">
      <c r="A77" s="150" t="s">
        <v>158</v>
      </c>
      <c r="B77" s="150">
        <v>1857</v>
      </c>
      <c r="C77" s="150" t="s">
        <v>188</v>
      </c>
      <c r="D77" s="169"/>
      <c r="E77" s="151">
        <v>2801</v>
      </c>
      <c r="F77" s="151">
        <v>0</v>
      </c>
      <c r="G77" s="151">
        <f t="shared" si="8"/>
        <v>2801</v>
      </c>
      <c r="H77" s="173">
        <f t="shared" si="11"/>
        <v>1334</v>
      </c>
      <c r="I77" s="173">
        <f t="shared" si="12"/>
        <v>90.933878663940021</v>
      </c>
      <c r="J77" s="151">
        <v>7787.428571429522</v>
      </c>
      <c r="K77" s="151"/>
      <c r="L77" s="151">
        <f t="shared" si="9"/>
        <v>7787.428571429522</v>
      </c>
      <c r="M77" s="169"/>
      <c r="N77" s="151">
        <v>1922</v>
      </c>
      <c r="O77" s="151">
        <v>0</v>
      </c>
      <c r="P77" s="151">
        <f t="shared" si="10"/>
        <v>1922</v>
      </c>
      <c r="Q77" s="169"/>
      <c r="R77" s="151">
        <v>1467</v>
      </c>
      <c r="S77" s="151">
        <v>0</v>
      </c>
      <c r="T77" s="151">
        <v>1467</v>
      </c>
    </row>
    <row r="78" spans="1:20" s="170" customFormat="1" ht="15.5" x14ac:dyDescent="0.35">
      <c r="A78" s="150" t="s">
        <v>158</v>
      </c>
      <c r="B78" s="150">
        <v>1859</v>
      </c>
      <c r="C78" s="150" t="s">
        <v>189</v>
      </c>
      <c r="D78" s="169"/>
      <c r="E78" s="151">
        <v>25019</v>
      </c>
      <c r="F78" s="151">
        <v>6240</v>
      </c>
      <c r="G78" s="151">
        <f t="shared" si="8"/>
        <v>31259</v>
      </c>
      <c r="H78" s="173">
        <f t="shared" si="11"/>
        <v>18387</v>
      </c>
      <c r="I78" s="173">
        <f t="shared" si="12"/>
        <v>142.84493474207582</v>
      </c>
      <c r="J78" s="151">
        <v>22947</v>
      </c>
      <c r="K78" s="151">
        <v>0</v>
      </c>
      <c r="L78" s="151">
        <f t="shared" si="9"/>
        <v>22947</v>
      </c>
      <c r="M78" s="169"/>
      <c r="N78" s="151">
        <v>18160</v>
      </c>
      <c r="O78" s="151">
        <v>1666</v>
      </c>
      <c r="P78" s="151">
        <f t="shared" si="10"/>
        <v>19826</v>
      </c>
      <c r="Q78" s="169"/>
      <c r="R78" s="151">
        <v>11350</v>
      </c>
      <c r="S78" s="151">
        <v>1522</v>
      </c>
      <c r="T78" s="151">
        <v>12872</v>
      </c>
    </row>
    <row r="79" spans="1:20" s="170" customFormat="1" ht="15.5" x14ac:dyDescent="0.35">
      <c r="A79" s="150" t="s">
        <v>158</v>
      </c>
      <c r="B79" s="150">
        <v>1860</v>
      </c>
      <c r="C79" s="150" t="s">
        <v>190</v>
      </c>
      <c r="D79" s="169"/>
      <c r="E79" s="151">
        <v>111922.86440677967</v>
      </c>
      <c r="F79" s="151">
        <v>43157.199914483397</v>
      </c>
      <c r="G79" s="151">
        <f t="shared" si="8"/>
        <v>155080.06432126305</v>
      </c>
      <c r="H79" s="173">
        <f t="shared" si="11"/>
        <v>31519.876821263053</v>
      </c>
      <c r="I79" s="173">
        <f t="shared" si="12"/>
        <v>25.5097353435653</v>
      </c>
      <c r="J79" s="151">
        <v>101630.60941465644</v>
      </c>
      <c r="K79" s="151">
        <v>48586.582400221087</v>
      </c>
      <c r="L79" s="151">
        <f t="shared" si="9"/>
        <v>150217.19181487753</v>
      </c>
      <c r="M79" s="169"/>
      <c r="N79" s="151">
        <v>63879.807142857142</v>
      </c>
      <c r="O79" s="151">
        <v>35053.281069461242</v>
      </c>
      <c r="P79" s="151">
        <f t="shared" si="10"/>
        <v>98933.088212318384</v>
      </c>
      <c r="Q79" s="169"/>
      <c r="R79" s="151">
        <v>71734.4453125</v>
      </c>
      <c r="S79" s="151">
        <v>51825.75</v>
      </c>
      <c r="T79" s="151">
        <v>123560.1875</v>
      </c>
    </row>
    <row r="80" spans="1:20" s="170" customFormat="1" ht="15.5" x14ac:dyDescent="0.35">
      <c r="A80" s="150" t="s">
        <v>158</v>
      </c>
      <c r="B80" s="150">
        <v>1865</v>
      </c>
      <c r="C80" s="150" t="s">
        <v>191</v>
      </c>
      <c r="D80" s="169"/>
      <c r="E80" s="151">
        <v>222624.8444644988</v>
      </c>
      <c r="F80" s="151">
        <v>36073.731531798621</v>
      </c>
      <c r="G80" s="151">
        <f t="shared" si="8"/>
        <v>258698.57599629741</v>
      </c>
      <c r="H80" s="173">
        <f t="shared" si="11"/>
        <v>50901.404121297412</v>
      </c>
      <c r="I80" s="173">
        <f t="shared" si="12"/>
        <v>24.495715539341919</v>
      </c>
      <c r="J80" s="151">
        <v>210330.52409639439</v>
      </c>
      <c r="K80" s="151">
        <v>26980.564046167434</v>
      </c>
      <c r="L80" s="151">
        <f t="shared" si="9"/>
        <v>237311.08814256184</v>
      </c>
      <c r="M80" s="169"/>
      <c r="N80" s="151">
        <v>141880.29672146414</v>
      </c>
      <c r="O80" s="151">
        <v>20783.410798536283</v>
      </c>
      <c r="P80" s="151">
        <f t="shared" si="10"/>
        <v>162663.70752000043</v>
      </c>
      <c r="Q80" s="169"/>
      <c r="R80" s="151">
        <v>185925.65625</v>
      </c>
      <c r="S80" s="151">
        <v>21871.521484375</v>
      </c>
      <c r="T80" s="151">
        <v>207797.171875</v>
      </c>
    </row>
    <row r="81" spans="1:20" s="170" customFormat="1" ht="15.5" x14ac:dyDescent="0.35">
      <c r="A81" s="150" t="s">
        <v>158</v>
      </c>
      <c r="B81" s="150">
        <v>1866</v>
      </c>
      <c r="C81" s="150" t="s">
        <v>192</v>
      </c>
      <c r="D81" s="169"/>
      <c r="E81" s="151">
        <v>49168.355932203391</v>
      </c>
      <c r="F81" s="151">
        <v>328966.46808510635</v>
      </c>
      <c r="G81" s="151">
        <f t="shared" si="8"/>
        <v>378134.82401730976</v>
      </c>
      <c r="H81" s="173">
        <f t="shared" si="11"/>
        <v>339198.01151730976</v>
      </c>
      <c r="I81" s="173">
        <f t="shared" si="12"/>
        <v>871.14992147164014</v>
      </c>
      <c r="J81" s="151">
        <v>70950.022321421347</v>
      </c>
      <c r="K81" s="151">
        <v>395656.35000000003</v>
      </c>
      <c r="L81" s="151">
        <f t="shared" si="9"/>
        <v>466606.3723214214</v>
      </c>
      <c r="M81" s="169"/>
      <c r="N81" s="151">
        <v>50369.068749999999</v>
      </c>
      <c r="O81" s="151">
        <v>424264.09176788124</v>
      </c>
      <c r="P81" s="151">
        <f t="shared" si="10"/>
        <v>474633.16051788122</v>
      </c>
      <c r="Q81" s="169"/>
      <c r="R81" s="151">
        <v>36836.8125</v>
      </c>
      <c r="S81" s="151">
        <v>2100</v>
      </c>
      <c r="T81" s="151">
        <v>38936.8125</v>
      </c>
    </row>
    <row r="82" spans="1:20" s="168" customFormat="1" ht="15.5" x14ac:dyDescent="0.35">
      <c r="A82" s="150" t="s">
        <v>158</v>
      </c>
      <c r="B82" s="150">
        <v>1867</v>
      </c>
      <c r="C82" s="150" t="s">
        <v>193</v>
      </c>
      <c r="D82" s="169"/>
      <c r="E82" s="151">
        <v>3825.7627118644068</v>
      </c>
      <c r="F82" s="151">
        <v>337</v>
      </c>
      <c r="G82" s="151">
        <f t="shared" si="8"/>
        <v>4162.7627118644068</v>
      </c>
      <c r="H82" s="173">
        <f t="shared" si="11"/>
        <v>-1350.7797686043432</v>
      </c>
      <c r="I82" s="174">
        <f t="shared" si="12"/>
        <v>-24.499308264865363</v>
      </c>
      <c r="J82" s="151">
        <v>13007.633035704788</v>
      </c>
      <c r="K82" s="151">
        <v>0</v>
      </c>
      <c r="L82" s="151">
        <f t="shared" si="9"/>
        <v>13007.633035704788</v>
      </c>
      <c r="M82" s="167"/>
      <c r="N82" s="151">
        <v>2815.09375</v>
      </c>
      <c r="O82" s="151">
        <v>35</v>
      </c>
      <c r="P82" s="151">
        <f t="shared" si="10"/>
        <v>2850.09375</v>
      </c>
      <c r="Q82" s="167"/>
      <c r="R82" s="151">
        <v>5477.54248046875</v>
      </c>
      <c r="S82" s="151">
        <v>36</v>
      </c>
      <c r="T82" s="151">
        <v>5513.54248046875</v>
      </c>
    </row>
    <row r="83" spans="1:20" s="170" customFormat="1" ht="15.5" x14ac:dyDescent="0.35">
      <c r="A83" s="150" t="s">
        <v>158</v>
      </c>
      <c r="B83" s="150">
        <v>1868</v>
      </c>
      <c r="C83" s="150" t="s">
        <v>194</v>
      </c>
      <c r="D83" s="169"/>
      <c r="E83" s="151">
        <v>14907.525423728814</v>
      </c>
      <c r="F83" s="151">
        <v>2900</v>
      </c>
      <c r="G83" s="151">
        <f t="shared" si="8"/>
        <v>17807.525423728814</v>
      </c>
      <c r="H83" s="173">
        <f t="shared" si="11"/>
        <v>11029.982943260064</v>
      </c>
      <c r="I83" s="173">
        <f t="shared" si="12"/>
        <v>162.74310305019594</v>
      </c>
      <c r="J83" s="151">
        <v>22830.951785730362</v>
      </c>
      <c r="K83" s="151">
        <v>562</v>
      </c>
      <c r="L83" s="151">
        <f t="shared" si="9"/>
        <v>23392.951785730362</v>
      </c>
      <c r="M83" s="169"/>
      <c r="N83" s="151">
        <v>12939.09375</v>
      </c>
      <c r="O83" s="151">
        <v>129</v>
      </c>
      <c r="P83" s="151">
        <f t="shared" si="10"/>
        <v>13068.09375</v>
      </c>
      <c r="Q83" s="169"/>
      <c r="R83" s="151">
        <v>6651.54248046875</v>
      </c>
      <c r="S83" s="151">
        <v>126</v>
      </c>
      <c r="T83" s="151">
        <v>6777.54248046875</v>
      </c>
    </row>
    <row r="84" spans="1:20" s="168" customFormat="1" ht="15.5" x14ac:dyDescent="0.35">
      <c r="A84" s="150" t="s">
        <v>158</v>
      </c>
      <c r="B84" s="150">
        <v>1870</v>
      </c>
      <c r="C84" s="150" t="s">
        <v>195</v>
      </c>
      <c r="D84" s="169"/>
      <c r="E84" s="151">
        <v>68729.762711864401</v>
      </c>
      <c r="F84" s="151">
        <v>46203.514871541367</v>
      </c>
      <c r="G84" s="151">
        <f t="shared" si="8"/>
        <v>114933.27758340577</v>
      </c>
      <c r="H84" s="173">
        <f t="shared" si="11"/>
        <v>1428.8322709057684</v>
      </c>
      <c r="I84" s="173">
        <f t="shared" si="12"/>
        <v>1.2588337549000068</v>
      </c>
      <c r="J84" s="151">
        <v>106303.71792931024</v>
      </c>
      <c r="K84" s="151">
        <v>44965.592353148379</v>
      </c>
      <c r="L84" s="151">
        <f t="shared" si="9"/>
        <v>151269.31028245861</v>
      </c>
      <c r="M84" s="167"/>
      <c r="N84" s="151">
        <v>67339.772151898738</v>
      </c>
      <c r="O84" s="151">
        <v>33144.201817644775</v>
      </c>
      <c r="P84" s="151">
        <f t="shared" si="10"/>
        <v>100483.97396954351</v>
      </c>
      <c r="Q84" s="167"/>
      <c r="R84" s="151">
        <v>75497.1796875</v>
      </c>
      <c r="S84" s="151">
        <v>38007.265625</v>
      </c>
      <c r="T84" s="151">
        <v>113504.4453125</v>
      </c>
    </row>
    <row r="85" spans="1:20" s="170" customFormat="1" ht="15.5" x14ac:dyDescent="0.35">
      <c r="A85" s="150" t="s">
        <v>158</v>
      </c>
      <c r="B85" s="150">
        <v>1871</v>
      </c>
      <c r="C85" s="150" t="s">
        <v>196</v>
      </c>
      <c r="D85" s="169"/>
      <c r="E85" s="151">
        <v>35380</v>
      </c>
      <c r="F85" s="151">
        <v>17766</v>
      </c>
      <c r="G85" s="151">
        <f t="shared" si="8"/>
        <v>53146</v>
      </c>
      <c r="H85" s="173">
        <f t="shared" si="11"/>
        <v>15487.234375</v>
      </c>
      <c r="I85" s="173">
        <f t="shared" si="12"/>
        <v>41.125177944543957</v>
      </c>
      <c r="J85" s="151">
        <v>41151.559787899438</v>
      </c>
      <c r="K85" s="151">
        <v>9123</v>
      </c>
      <c r="L85" s="151">
        <f t="shared" si="9"/>
        <v>50274.559787899438</v>
      </c>
      <c r="M85" s="169"/>
      <c r="N85" s="151">
        <v>22324.400000000001</v>
      </c>
      <c r="O85" s="151">
        <v>9238</v>
      </c>
      <c r="P85" s="151">
        <f t="shared" si="10"/>
        <v>31562.400000000001</v>
      </c>
      <c r="Q85" s="169"/>
      <c r="R85" s="151">
        <v>23757.765625</v>
      </c>
      <c r="S85" s="151">
        <v>13901</v>
      </c>
      <c r="T85" s="151">
        <v>37658.765625</v>
      </c>
    </row>
    <row r="86" spans="1:20" s="170" customFormat="1" ht="15.5" x14ac:dyDescent="0.35">
      <c r="A86" s="150" t="s">
        <v>158</v>
      </c>
      <c r="B86" s="150">
        <v>1874</v>
      </c>
      <c r="C86" s="150" t="s">
        <v>197</v>
      </c>
      <c r="D86" s="169"/>
      <c r="E86" s="151">
        <v>68770.288135593219</v>
      </c>
      <c r="F86" s="151">
        <v>4829</v>
      </c>
      <c r="G86" s="151">
        <f t="shared" si="8"/>
        <v>73599.288135593219</v>
      </c>
      <c r="H86" s="173">
        <f t="shared" si="11"/>
        <v>18375.506885593219</v>
      </c>
      <c r="I86" s="173">
        <f t="shared" si="12"/>
        <v>33.274626383163898</v>
      </c>
      <c r="J86" s="151">
        <v>51146.710724710312</v>
      </c>
      <c r="K86" s="151">
        <v>5572</v>
      </c>
      <c r="L86" s="151">
        <f t="shared" si="9"/>
        <v>56718.710724710312</v>
      </c>
      <c r="M86" s="169"/>
      <c r="N86" s="151">
        <v>37925.432574085746</v>
      </c>
      <c r="O86" s="151">
        <v>6277</v>
      </c>
      <c r="P86" s="151">
        <f t="shared" si="10"/>
        <v>44202.432574085746</v>
      </c>
      <c r="Q86" s="169"/>
      <c r="R86" s="151">
        <v>47908.78125</v>
      </c>
      <c r="S86" s="151">
        <v>7315</v>
      </c>
      <c r="T86" s="151">
        <v>55223.78125</v>
      </c>
    </row>
    <row r="87" spans="1:20" s="170" customFormat="1" ht="15.5" x14ac:dyDescent="0.35">
      <c r="A87" s="150" t="s">
        <v>158</v>
      </c>
      <c r="B87" s="150">
        <v>1875</v>
      </c>
      <c r="C87" s="150" t="s">
        <v>198</v>
      </c>
      <c r="D87" s="169"/>
      <c r="E87" s="151">
        <v>30728.2427184466</v>
      </c>
      <c r="F87" s="151">
        <v>0</v>
      </c>
      <c r="G87" s="151">
        <f t="shared" si="8"/>
        <v>30728.2427184466</v>
      </c>
      <c r="H87" s="173">
        <f t="shared" si="11"/>
        <v>-31012.0190003034</v>
      </c>
      <c r="I87" s="174">
        <f t="shared" si="12"/>
        <v>-50.22981460877952</v>
      </c>
      <c r="J87" s="151">
        <v>36434.413163874699</v>
      </c>
      <c r="K87" s="151">
        <v>26128</v>
      </c>
      <c r="L87" s="151">
        <f t="shared" si="9"/>
        <v>62562.413163874699</v>
      </c>
      <c r="M87" s="169"/>
      <c r="N87" s="151">
        <v>30643.88</v>
      </c>
      <c r="O87" s="151">
        <v>6147.6511487303515</v>
      </c>
      <c r="P87" s="151">
        <f t="shared" si="10"/>
        <v>36791.531148730355</v>
      </c>
      <c r="Q87" s="169"/>
      <c r="R87" s="151">
        <v>31524.19140625</v>
      </c>
      <c r="S87" s="151">
        <v>30216.068359375</v>
      </c>
      <c r="T87" s="151">
        <v>61740.26171875</v>
      </c>
    </row>
    <row r="88" spans="1:20" s="168" customFormat="1" ht="15.5" x14ac:dyDescent="0.35">
      <c r="A88" s="171" t="s">
        <v>200</v>
      </c>
      <c r="B88" s="171"/>
      <c r="C88" s="171"/>
      <c r="D88" s="167"/>
      <c r="E88" s="166">
        <f>SUM(E47:E87)</f>
        <v>2032208.4533467568</v>
      </c>
      <c r="F88" s="166">
        <f>SUM(F47:F87)</f>
        <v>2503035.121329193</v>
      </c>
      <c r="G88" s="166">
        <f t="shared" ref="G88" si="13">SUM(G47:G87)</f>
        <v>4535243.5746759493</v>
      </c>
      <c r="H88" s="173">
        <f t="shared" si="11"/>
        <v>1093986.3959650118</v>
      </c>
      <c r="I88" s="173">
        <f t="shared" si="12"/>
        <v>31.790312061907816</v>
      </c>
      <c r="J88" s="166">
        <f>SUM(J47:J87)</f>
        <v>2763962.0079621165</v>
      </c>
      <c r="K88" s="166">
        <f>SUM(K47:K87)</f>
        <v>2490716.1127179279</v>
      </c>
      <c r="L88" s="166">
        <f t="shared" ref="L88" si="14">SUM(L47:L87)</f>
        <v>5254678.1206800435</v>
      </c>
      <c r="M88" s="167"/>
      <c r="N88" s="166">
        <f>SUM(N47:N87)</f>
        <v>1599020.0644512055</v>
      </c>
      <c r="O88" s="166">
        <f t="shared" ref="O88:P88" si="15">SUM(O47:O87)</f>
        <v>2301235.007294069</v>
      </c>
      <c r="P88" s="166">
        <f t="shared" si="15"/>
        <v>3900255.0717452746</v>
      </c>
      <c r="Q88" s="167"/>
      <c r="R88" s="166">
        <f>SUM(R47:R87)</f>
        <v>1544095.0026550293</v>
      </c>
      <c r="S88" s="166">
        <f t="shared" ref="S88:T88" si="16">SUM(S47:S87)</f>
        <v>1897162.1442871094</v>
      </c>
      <c r="T88" s="166">
        <f t="shared" si="16"/>
        <v>3441257.1787109375</v>
      </c>
    </row>
    <row r="89" spans="1:20" s="66" customFormat="1" ht="15.5" x14ac:dyDescent="0.35">
      <c r="A89" s="32"/>
      <c r="B89" s="32"/>
      <c r="C89" s="32"/>
      <c r="D89" s="32"/>
      <c r="E89" s="67"/>
      <c r="F89" s="67"/>
      <c r="G89" s="67"/>
      <c r="H89" s="32"/>
      <c r="I89" s="32"/>
      <c r="J89" s="67"/>
      <c r="K89" s="67"/>
      <c r="L89" s="67"/>
      <c r="M89" s="32"/>
      <c r="N89" s="67"/>
      <c r="O89" s="67"/>
      <c r="P89" s="67"/>
      <c r="Q89" s="32"/>
      <c r="R89" s="67"/>
      <c r="S89" s="67"/>
      <c r="T89" s="67"/>
    </row>
    <row r="90" spans="1:20" ht="15.5" x14ac:dyDescent="0.35">
      <c r="A90" s="33" t="s">
        <v>201</v>
      </c>
      <c r="B90" s="33">
        <v>5001</v>
      </c>
      <c r="C90" s="33" t="s">
        <v>231</v>
      </c>
      <c r="D90" s="16"/>
      <c r="E90" s="48">
        <v>2682921.7507176814</v>
      </c>
      <c r="F90" s="48">
        <v>1281199.6139423721</v>
      </c>
      <c r="G90" s="48">
        <f>E90+F90</f>
        <v>3964121.3646600535</v>
      </c>
      <c r="H90" s="16"/>
      <c r="I90" s="16"/>
      <c r="J90" s="48">
        <v>3215986.182592601</v>
      </c>
      <c r="K90" s="48">
        <v>1136739.9504288356</v>
      </c>
      <c r="L90" s="48">
        <f>J90+K90</f>
        <v>4352726.1330214366</v>
      </c>
      <c r="M90" s="16"/>
      <c r="N90" s="48">
        <v>1775480.6656424329</v>
      </c>
      <c r="O90" s="48">
        <v>1194948.3856072731</v>
      </c>
      <c r="P90" s="48">
        <f>O90+N90</f>
        <v>2970429.0512497062</v>
      </c>
      <c r="Q90" s="16"/>
      <c r="R90" s="48">
        <v>3401840</v>
      </c>
      <c r="S90" s="48">
        <v>1389085.375</v>
      </c>
      <c r="T90" s="48">
        <v>4790925.5</v>
      </c>
    </row>
    <row r="91" spans="1:20" ht="15.5" x14ac:dyDescent="0.35">
      <c r="A91" s="33" t="s">
        <v>201</v>
      </c>
      <c r="B91" s="33">
        <v>5006</v>
      </c>
      <c r="C91" s="33" t="s">
        <v>232</v>
      </c>
      <c r="D91" s="16"/>
      <c r="E91" s="48">
        <v>116603.38263829147</v>
      </c>
      <c r="F91" s="48">
        <v>206590.62114989734</v>
      </c>
      <c r="G91" s="48">
        <f t="shared" ref="G91:G127" si="17">E91+F91</f>
        <v>323194.0037881888</v>
      </c>
      <c r="H91" s="16"/>
      <c r="I91" s="16"/>
      <c r="J91" s="48">
        <v>219489.36038203718</v>
      </c>
      <c r="K91" s="48">
        <v>185062.48726578959</v>
      </c>
      <c r="L91" s="48">
        <f t="shared" ref="L91:L127" si="18">J91+K91</f>
        <v>404551.84764782677</v>
      </c>
      <c r="M91" s="16"/>
      <c r="N91" s="48">
        <v>96733.267700053708</v>
      </c>
      <c r="O91" s="48">
        <v>51163.331424891701</v>
      </c>
      <c r="P91" s="48">
        <f t="shared" ref="P91:P127" si="19">O91+N91</f>
        <v>147896.59912494541</v>
      </c>
      <c r="Q91" s="16"/>
      <c r="R91" s="48">
        <v>202413.796875</v>
      </c>
      <c r="S91" s="48">
        <v>76956.5078125</v>
      </c>
      <c r="T91" s="48">
        <v>279370.3125</v>
      </c>
    </row>
    <row r="92" spans="1:20" ht="15.5" x14ac:dyDescent="0.35">
      <c r="A92" s="33" t="s">
        <v>201</v>
      </c>
      <c r="B92" s="33">
        <v>5007</v>
      </c>
      <c r="C92" s="33" t="s">
        <v>237</v>
      </c>
      <c r="D92" s="16"/>
      <c r="E92" s="48">
        <v>81349.223876813601</v>
      </c>
      <c r="F92" s="48">
        <v>68156.583162217663</v>
      </c>
      <c r="G92" s="48">
        <f t="shared" si="17"/>
        <v>149505.80703903126</v>
      </c>
      <c r="H92" s="16"/>
      <c r="I92" s="16"/>
      <c r="J92" s="48">
        <v>146675.87858066443</v>
      </c>
      <c r="K92" s="48">
        <v>67103.434343381465</v>
      </c>
      <c r="L92" s="48">
        <f t="shared" si="18"/>
        <v>213779.31292404589</v>
      </c>
      <c r="M92" s="16"/>
      <c r="N92" s="48">
        <v>59740.805941986524</v>
      </c>
      <c r="O92" s="48">
        <v>50212.564687975646</v>
      </c>
      <c r="P92" s="48">
        <f t="shared" si="19"/>
        <v>109953.37062996217</v>
      </c>
      <c r="Q92" s="16"/>
      <c r="R92" s="48">
        <v>130942.8125</v>
      </c>
      <c r="S92" s="48">
        <v>58761.84765625</v>
      </c>
      <c r="T92" s="48">
        <v>189704.65625</v>
      </c>
    </row>
    <row r="93" spans="1:20" ht="15.5" x14ac:dyDescent="0.35">
      <c r="A93" s="33" t="s">
        <v>201</v>
      </c>
      <c r="B93" s="33">
        <v>5014</v>
      </c>
      <c r="C93" s="33" t="s">
        <v>202</v>
      </c>
      <c r="D93" s="16"/>
      <c r="E93" s="48">
        <v>40399</v>
      </c>
      <c r="F93" s="48">
        <v>3213</v>
      </c>
      <c r="G93" s="48">
        <f t="shared" si="17"/>
        <v>43612</v>
      </c>
      <c r="H93" s="16"/>
      <c r="I93" s="16"/>
      <c r="J93" s="48">
        <v>64298.999999986307</v>
      </c>
      <c r="K93" s="48">
        <v>1938</v>
      </c>
      <c r="L93" s="48">
        <f t="shared" si="18"/>
        <v>66236.999999986307</v>
      </c>
      <c r="M93" s="16"/>
      <c r="N93" s="48">
        <v>25645</v>
      </c>
      <c r="O93" s="48">
        <v>6788.9643288996367</v>
      </c>
      <c r="P93" s="48">
        <f t="shared" si="19"/>
        <v>32433.964328899638</v>
      </c>
      <c r="Q93" s="16"/>
      <c r="R93" s="48">
        <v>41981.9609375</v>
      </c>
      <c r="S93" s="48">
        <v>6007.63037109375</v>
      </c>
      <c r="T93" s="48">
        <v>47989.59375</v>
      </c>
    </row>
    <row r="94" spans="1:20" ht="15.5" x14ac:dyDescent="0.35">
      <c r="A94" s="33" t="s">
        <v>201</v>
      </c>
      <c r="B94" s="33">
        <v>5020</v>
      </c>
      <c r="C94" s="33" t="s">
        <v>203</v>
      </c>
      <c r="D94" s="16"/>
      <c r="E94" s="48">
        <v>5272</v>
      </c>
      <c r="F94" s="48">
        <v>1132</v>
      </c>
      <c r="G94" s="48">
        <f t="shared" si="17"/>
        <v>6404</v>
      </c>
      <c r="H94" s="16"/>
      <c r="I94" s="16"/>
      <c r="J94" s="48">
        <v>14329.198867654795</v>
      </c>
      <c r="K94" s="48">
        <v>925</v>
      </c>
      <c r="L94" s="48">
        <f t="shared" si="18"/>
        <v>15254.198867654795</v>
      </c>
      <c r="M94" s="16"/>
      <c r="N94" s="48">
        <v>1328</v>
      </c>
      <c r="O94" s="48">
        <v>103</v>
      </c>
      <c r="P94" s="48">
        <f t="shared" si="19"/>
        <v>1431</v>
      </c>
      <c r="Q94" s="16"/>
      <c r="R94" s="48">
        <v>8942.8837890625</v>
      </c>
      <c r="S94" s="48">
        <v>0</v>
      </c>
      <c r="T94" s="48">
        <v>8942.8837890625</v>
      </c>
    </row>
    <row r="95" spans="1:20" ht="15.5" x14ac:dyDescent="0.35">
      <c r="A95" s="33" t="s">
        <v>201</v>
      </c>
      <c r="B95" s="33">
        <v>5021</v>
      </c>
      <c r="C95" s="33" t="s">
        <v>204</v>
      </c>
      <c r="D95" s="16"/>
      <c r="E95" s="48">
        <v>54537.071428571428</v>
      </c>
      <c r="F95" s="48">
        <v>13065.848049281314</v>
      </c>
      <c r="G95" s="48">
        <f t="shared" si="17"/>
        <v>67602.919477852745</v>
      </c>
      <c r="H95" s="16"/>
      <c r="I95" s="16"/>
      <c r="J95" s="48">
        <v>87949.788793103056</v>
      </c>
      <c r="K95" s="48">
        <v>10821.588769039705</v>
      </c>
      <c r="L95" s="48">
        <f t="shared" si="18"/>
        <v>98771.377562142763</v>
      </c>
      <c r="M95" s="16"/>
      <c r="N95" s="48">
        <v>71022.086956521744</v>
      </c>
      <c r="O95" s="48">
        <v>8812.7392078110242</v>
      </c>
      <c r="P95" s="48">
        <f t="shared" si="19"/>
        <v>79834.826164332771</v>
      </c>
      <c r="Q95" s="16"/>
      <c r="R95" s="48">
        <v>75487.6015625</v>
      </c>
      <c r="S95" s="48">
        <v>9869.4375</v>
      </c>
      <c r="T95" s="48">
        <v>85357.0390625</v>
      </c>
    </row>
    <row r="96" spans="1:20" ht="15.5" x14ac:dyDescent="0.35">
      <c r="A96" s="33" t="s">
        <v>201</v>
      </c>
      <c r="B96" s="33">
        <v>5022</v>
      </c>
      <c r="C96" s="33" t="s">
        <v>205</v>
      </c>
      <c r="D96" s="16"/>
      <c r="E96" s="48">
        <v>10783</v>
      </c>
      <c r="F96" s="48">
        <v>4371.3429158110885</v>
      </c>
      <c r="G96" s="48">
        <f t="shared" si="17"/>
        <v>15154.342915811088</v>
      </c>
      <c r="H96" s="16"/>
      <c r="I96" s="16"/>
      <c r="J96" s="48">
        <v>15199.555555557567</v>
      </c>
      <c r="K96" s="48">
        <v>4499.79438452247</v>
      </c>
      <c r="L96" s="48">
        <f t="shared" si="18"/>
        <v>19699.349940080036</v>
      </c>
      <c r="M96" s="16"/>
      <c r="N96" s="48">
        <v>6618</v>
      </c>
      <c r="O96" s="48">
        <v>4737.2464026036751</v>
      </c>
      <c r="P96" s="48">
        <f t="shared" si="19"/>
        <v>11355.246402603676</v>
      </c>
      <c r="Q96" s="16"/>
      <c r="R96" s="48">
        <v>12082.216796875</v>
      </c>
      <c r="S96" s="48">
        <v>4690.31689453125</v>
      </c>
      <c r="T96" s="48">
        <v>16772.533203125</v>
      </c>
    </row>
    <row r="97" spans="1:20" ht="15.5" x14ac:dyDescent="0.35">
      <c r="A97" s="33" t="s">
        <v>201</v>
      </c>
      <c r="B97" s="33">
        <v>5025</v>
      </c>
      <c r="C97" s="33" t="s">
        <v>206</v>
      </c>
      <c r="D97" s="16"/>
      <c r="E97" s="48">
        <v>124173.64827586207</v>
      </c>
      <c r="F97" s="48">
        <v>16483.371663244354</v>
      </c>
      <c r="G97" s="48">
        <f t="shared" si="17"/>
        <v>140657.01993910642</v>
      </c>
      <c r="H97" s="16"/>
      <c r="I97" s="16"/>
      <c r="J97" s="48">
        <v>181880.86908660203</v>
      </c>
      <c r="K97" s="48">
        <v>15629.383153572646</v>
      </c>
      <c r="L97" s="48">
        <f t="shared" si="18"/>
        <v>197510.25224017468</v>
      </c>
      <c r="M97" s="16"/>
      <c r="N97" s="48">
        <v>109776.33031884057</v>
      </c>
      <c r="O97" s="48">
        <v>20439.111874783212</v>
      </c>
      <c r="P97" s="48">
        <f t="shared" si="19"/>
        <v>130215.44219362378</v>
      </c>
      <c r="Q97" s="16"/>
      <c r="R97" s="48">
        <v>193636.734375</v>
      </c>
      <c r="S97" s="48">
        <v>26832.53125</v>
      </c>
      <c r="T97" s="48">
        <v>220469.265625</v>
      </c>
    </row>
    <row r="98" spans="1:20" ht="15.5" x14ac:dyDescent="0.35">
      <c r="A98" s="33" t="s">
        <v>201</v>
      </c>
      <c r="B98" s="33">
        <v>5026</v>
      </c>
      <c r="C98" s="33" t="s">
        <v>207</v>
      </c>
      <c r="D98" s="16"/>
      <c r="E98" s="48">
        <v>7438</v>
      </c>
      <c r="F98" s="48">
        <v>4301.7905544147843</v>
      </c>
      <c r="G98" s="48">
        <f t="shared" si="17"/>
        <v>11739.790554414783</v>
      </c>
      <c r="H98" s="16"/>
      <c r="I98" s="16"/>
      <c r="J98" s="48">
        <v>4311</v>
      </c>
      <c r="K98" s="48">
        <v>4115.79438452247</v>
      </c>
      <c r="L98" s="48">
        <f t="shared" si="18"/>
        <v>8426.794384522469</v>
      </c>
      <c r="M98" s="16"/>
      <c r="N98" s="48">
        <v>1921</v>
      </c>
      <c r="O98" s="48">
        <v>4054.4029926883186</v>
      </c>
      <c r="P98" s="48">
        <f t="shared" si="19"/>
        <v>5975.4029926883186</v>
      </c>
      <c r="Q98" s="16"/>
      <c r="R98" s="48">
        <v>3318</v>
      </c>
      <c r="S98" s="48">
        <v>5524.7802734375</v>
      </c>
      <c r="T98" s="48">
        <v>8842.7802734375</v>
      </c>
    </row>
    <row r="99" spans="1:20" ht="15.5" x14ac:dyDescent="0.35">
      <c r="A99" s="33" t="s">
        <v>201</v>
      </c>
      <c r="B99" s="33">
        <v>5027</v>
      </c>
      <c r="C99" s="33" t="s">
        <v>208</v>
      </c>
      <c r="D99" s="16"/>
      <c r="E99" s="48">
        <v>17552</v>
      </c>
      <c r="F99" s="48">
        <v>33780.486652977415</v>
      </c>
      <c r="G99" s="48">
        <f t="shared" si="17"/>
        <v>51332.486652977415</v>
      </c>
      <c r="H99" s="16"/>
      <c r="I99" s="16"/>
      <c r="J99" s="48">
        <v>21844.333333329163</v>
      </c>
      <c r="K99" s="48">
        <v>37968.90874846396</v>
      </c>
      <c r="L99" s="48">
        <f t="shared" si="18"/>
        <v>59813.242081793127</v>
      </c>
      <c r="M99" s="16"/>
      <c r="N99" s="48">
        <v>17674.266666666666</v>
      </c>
      <c r="O99" s="48">
        <v>26505.990259760954</v>
      </c>
      <c r="P99" s="48">
        <f t="shared" si="19"/>
        <v>44180.256926427624</v>
      </c>
      <c r="Q99" s="16"/>
      <c r="R99" s="48">
        <v>13184</v>
      </c>
      <c r="S99" s="48">
        <v>20981.455078125</v>
      </c>
      <c r="T99" s="48">
        <v>34165.45703125</v>
      </c>
    </row>
    <row r="100" spans="1:20" ht="15.5" x14ac:dyDescent="0.35">
      <c r="A100" s="33" t="s">
        <v>201</v>
      </c>
      <c r="B100" s="33">
        <v>5028</v>
      </c>
      <c r="C100" s="33" t="s">
        <v>209</v>
      </c>
      <c r="D100" s="16"/>
      <c r="E100" s="48">
        <v>24159</v>
      </c>
      <c r="F100" s="48">
        <v>7151.0287474332654</v>
      </c>
      <c r="G100" s="48">
        <f t="shared" si="17"/>
        <v>31310.028747433265</v>
      </c>
      <c r="H100" s="16"/>
      <c r="I100" s="16"/>
      <c r="J100" s="48">
        <v>46970.955049375363</v>
      </c>
      <c r="K100" s="48">
        <v>7099.9859613061753</v>
      </c>
      <c r="L100" s="48">
        <f t="shared" si="18"/>
        <v>54070.941010681541</v>
      </c>
      <c r="M100" s="16"/>
      <c r="N100" s="48">
        <v>21105</v>
      </c>
      <c r="O100" s="48">
        <v>78148.60329875871</v>
      </c>
      <c r="P100" s="48">
        <f t="shared" si="19"/>
        <v>99253.60329875871</v>
      </c>
      <c r="Q100" s="16"/>
      <c r="R100" s="48">
        <v>38105.1953125</v>
      </c>
      <c r="S100" s="48">
        <v>21559.31640625</v>
      </c>
      <c r="T100" s="48">
        <v>59664.51171875</v>
      </c>
    </row>
    <row r="101" spans="1:20" ht="15.5" x14ac:dyDescent="0.35">
      <c r="A101" s="33" t="s">
        <v>201</v>
      </c>
      <c r="B101" s="33">
        <v>5029</v>
      </c>
      <c r="C101" s="33" t="s">
        <v>210</v>
      </c>
      <c r="D101" s="16"/>
      <c r="E101" s="48">
        <v>4559</v>
      </c>
      <c r="F101" s="48">
        <v>5897.2381930184802</v>
      </c>
      <c r="G101" s="48">
        <f t="shared" si="17"/>
        <v>10456.23819301848</v>
      </c>
      <c r="H101" s="16"/>
      <c r="I101" s="16"/>
      <c r="J101" s="48">
        <v>27203.175513083395</v>
      </c>
      <c r="K101" s="48">
        <v>4934.9929806530872</v>
      </c>
      <c r="L101" s="48">
        <f t="shared" si="18"/>
        <v>32138.168493736484</v>
      </c>
      <c r="M101" s="16"/>
      <c r="N101" s="48">
        <v>8883</v>
      </c>
      <c r="O101" s="48">
        <v>6356.6447883013097</v>
      </c>
      <c r="P101" s="48">
        <f t="shared" si="19"/>
        <v>15239.64478830131</v>
      </c>
      <c r="Q101" s="16"/>
      <c r="R101" s="48">
        <v>24600.708984375</v>
      </c>
      <c r="S101" s="48">
        <v>8224.1708984375</v>
      </c>
      <c r="T101" s="48">
        <v>32824.87890625</v>
      </c>
    </row>
    <row r="102" spans="1:20" ht="15.5" x14ac:dyDescent="0.35">
      <c r="A102" s="33" t="s">
        <v>201</v>
      </c>
      <c r="B102" s="33">
        <v>5031</v>
      </c>
      <c r="C102" s="33" t="s">
        <v>211</v>
      </c>
      <c r="D102" s="16"/>
      <c r="E102" s="48">
        <v>25621</v>
      </c>
      <c r="F102" s="48">
        <v>9142</v>
      </c>
      <c r="G102" s="48">
        <f t="shared" si="17"/>
        <v>34763</v>
      </c>
      <c r="H102" s="16"/>
      <c r="I102" s="16"/>
      <c r="J102" s="48">
        <v>54809.133291337814</v>
      </c>
      <c r="K102" s="48">
        <v>10021</v>
      </c>
      <c r="L102" s="48">
        <f t="shared" si="18"/>
        <v>64830.133291337814</v>
      </c>
      <c r="M102" s="16"/>
      <c r="N102" s="48">
        <v>22667</v>
      </c>
      <c r="O102" s="48">
        <v>7878</v>
      </c>
      <c r="P102" s="48">
        <f t="shared" si="19"/>
        <v>30545</v>
      </c>
      <c r="Q102" s="16"/>
      <c r="R102" s="48">
        <v>38246.921875</v>
      </c>
      <c r="S102" s="48">
        <v>11697</v>
      </c>
      <c r="T102" s="48">
        <v>49943.921875</v>
      </c>
    </row>
    <row r="103" spans="1:20" ht="15.5" x14ac:dyDescent="0.35">
      <c r="A103" s="33" t="s">
        <v>201</v>
      </c>
      <c r="B103" s="33">
        <v>5032</v>
      </c>
      <c r="C103" s="33" t="s">
        <v>212</v>
      </c>
      <c r="D103" s="16"/>
      <c r="E103" s="48">
        <v>11369</v>
      </c>
      <c r="F103" s="48">
        <v>105</v>
      </c>
      <c r="G103" s="48">
        <f t="shared" si="17"/>
        <v>11474</v>
      </c>
      <c r="H103" s="16"/>
      <c r="I103" s="16"/>
      <c r="J103" s="48">
        <v>38075.998584565197</v>
      </c>
      <c r="K103" s="48">
        <v>0</v>
      </c>
      <c r="L103" s="48">
        <f t="shared" si="18"/>
        <v>38075.998584565197</v>
      </c>
      <c r="M103" s="16"/>
      <c r="N103" s="48">
        <v>8889.7291666666679</v>
      </c>
      <c r="O103" s="48">
        <v>5041.861837878093</v>
      </c>
      <c r="P103" s="48">
        <f t="shared" si="19"/>
        <v>13931.59100454476</v>
      </c>
      <c r="Q103" s="16"/>
      <c r="R103" s="48">
        <v>32955.15625</v>
      </c>
      <c r="S103" s="48">
        <v>7297.92431640625</v>
      </c>
      <c r="T103" s="48">
        <v>40253.078125</v>
      </c>
    </row>
    <row r="104" spans="1:20" ht="15.5" x14ac:dyDescent="0.35">
      <c r="A104" s="33" t="s">
        <v>201</v>
      </c>
      <c r="B104" s="33">
        <v>5033</v>
      </c>
      <c r="C104" s="33" t="s">
        <v>213</v>
      </c>
      <c r="D104" s="16"/>
      <c r="E104" s="48">
        <v>1476</v>
      </c>
      <c r="F104" s="48">
        <v>685</v>
      </c>
      <c r="G104" s="48">
        <f t="shared" si="17"/>
        <v>2161</v>
      </c>
      <c r="H104" s="16"/>
      <c r="I104" s="16"/>
      <c r="J104" s="48">
        <v>6147.9992922842475</v>
      </c>
      <c r="K104" s="48">
        <v>938</v>
      </c>
      <c r="L104" s="48">
        <f t="shared" si="18"/>
        <v>7085.9992922842475</v>
      </c>
      <c r="M104" s="16"/>
      <c r="N104" s="48">
        <v>4415</v>
      </c>
      <c r="O104" s="48">
        <v>215</v>
      </c>
      <c r="P104" s="48">
        <f t="shared" si="19"/>
        <v>4630</v>
      </c>
      <c r="Q104" s="16"/>
      <c r="R104" s="48">
        <v>11909.359375</v>
      </c>
      <c r="S104" s="48">
        <v>170</v>
      </c>
      <c r="T104" s="48">
        <v>12079.359375</v>
      </c>
    </row>
    <row r="105" spans="1:20" ht="15.5" x14ac:dyDescent="0.35">
      <c r="A105" s="33" t="s">
        <v>201</v>
      </c>
      <c r="B105" s="33">
        <v>5034</v>
      </c>
      <c r="C105" s="33" t="s">
        <v>214</v>
      </c>
      <c r="D105" s="16"/>
      <c r="E105" s="48">
        <v>14407</v>
      </c>
      <c r="F105" s="48">
        <v>168</v>
      </c>
      <c r="G105" s="48">
        <f t="shared" si="17"/>
        <v>14575</v>
      </c>
      <c r="H105" s="16"/>
      <c r="I105" s="16"/>
      <c r="J105" s="48">
        <v>22445.798655346443</v>
      </c>
      <c r="K105" s="48">
        <v>50</v>
      </c>
      <c r="L105" s="48">
        <f t="shared" si="18"/>
        <v>22495.798655346443</v>
      </c>
      <c r="M105" s="16"/>
      <c r="N105" s="48">
        <v>9532</v>
      </c>
      <c r="O105" s="48">
        <v>1874.4029926883184</v>
      </c>
      <c r="P105" s="48">
        <f t="shared" si="19"/>
        <v>11406.402992688318</v>
      </c>
      <c r="Q105" s="16"/>
      <c r="R105" s="48">
        <v>30299.126953125</v>
      </c>
      <c r="S105" s="48">
        <v>2729.7802734375</v>
      </c>
      <c r="T105" s="48">
        <v>33028.90625</v>
      </c>
    </row>
    <row r="106" spans="1:20" ht="15.5" x14ac:dyDescent="0.35">
      <c r="A106" s="33" t="s">
        <v>201</v>
      </c>
      <c r="B106" s="33">
        <v>5035</v>
      </c>
      <c r="C106" s="33" t="s">
        <v>215</v>
      </c>
      <c r="D106" s="16"/>
      <c r="E106" s="48">
        <v>252197.59944379318</v>
      </c>
      <c r="F106" s="48">
        <v>53231.455242494063</v>
      </c>
      <c r="G106" s="48">
        <f t="shared" si="17"/>
        <v>305429.05468628724</v>
      </c>
      <c r="H106" s="16"/>
      <c r="I106" s="16"/>
      <c r="J106" s="48">
        <v>270587.38180169259</v>
      </c>
      <c r="K106" s="48">
        <v>50776.551681806195</v>
      </c>
      <c r="L106" s="48">
        <f t="shared" si="18"/>
        <v>321363.93348349881</v>
      </c>
      <c r="M106" s="16"/>
      <c r="N106" s="48">
        <v>144148.5250752944</v>
      </c>
      <c r="O106" s="48">
        <v>73794.167636063372</v>
      </c>
      <c r="P106" s="48">
        <f t="shared" si="19"/>
        <v>217942.69271135778</v>
      </c>
      <c r="Q106" s="16"/>
      <c r="R106" s="48">
        <v>292929.5</v>
      </c>
      <c r="S106" s="48">
        <v>97959.2109375</v>
      </c>
      <c r="T106" s="48">
        <v>390888.71875</v>
      </c>
    </row>
    <row r="107" spans="1:20" ht="15.5" x14ac:dyDescent="0.35">
      <c r="A107" s="33" t="s">
        <v>201</v>
      </c>
      <c r="B107" s="33">
        <v>5036</v>
      </c>
      <c r="C107" s="33" t="s">
        <v>216</v>
      </c>
      <c r="D107" s="16"/>
      <c r="E107" s="48">
        <v>7724</v>
      </c>
      <c r="F107" s="48">
        <v>19748.834899576192</v>
      </c>
      <c r="G107" s="48">
        <f t="shared" si="17"/>
        <v>27472.834899576192</v>
      </c>
      <c r="H107" s="16"/>
      <c r="I107" s="16"/>
      <c r="J107" s="48">
        <v>34265.596249112888</v>
      </c>
      <c r="K107" s="48">
        <v>15118</v>
      </c>
      <c r="L107" s="48">
        <f t="shared" si="18"/>
        <v>49383.596249112888</v>
      </c>
      <c r="M107" s="16"/>
      <c r="N107" s="48">
        <v>11176.070608695652</v>
      </c>
      <c r="O107" s="48">
        <v>22535</v>
      </c>
      <c r="P107" s="48">
        <f t="shared" si="19"/>
        <v>33711.070608695649</v>
      </c>
      <c r="Q107" s="16"/>
      <c r="R107" s="48">
        <v>31547.302734375</v>
      </c>
      <c r="S107" s="48">
        <v>24325</v>
      </c>
      <c r="T107" s="48">
        <v>55872.30078125</v>
      </c>
    </row>
    <row r="108" spans="1:20" ht="15.5" x14ac:dyDescent="0.35">
      <c r="A108" s="33" t="s">
        <v>201</v>
      </c>
      <c r="B108" s="33">
        <v>5037</v>
      </c>
      <c r="C108" s="33" t="s">
        <v>217</v>
      </c>
      <c r="D108" s="16"/>
      <c r="E108" s="48">
        <v>73434.547246625239</v>
      </c>
      <c r="F108" s="48">
        <v>73831.413276231266</v>
      </c>
      <c r="G108" s="48">
        <f t="shared" si="17"/>
        <v>147265.96052285651</v>
      </c>
      <c r="H108" s="16"/>
      <c r="I108" s="16"/>
      <c r="J108" s="48">
        <v>151497.14960429995</v>
      </c>
      <c r="K108" s="48">
        <v>21852.826086960846</v>
      </c>
      <c r="L108" s="48">
        <f t="shared" si="18"/>
        <v>173349.9756912608</v>
      </c>
      <c r="M108" s="16"/>
      <c r="N108" s="48">
        <v>55019.701372074254</v>
      </c>
      <c r="O108" s="48">
        <v>46209.095890410958</v>
      </c>
      <c r="P108" s="48">
        <f t="shared" si="19"/>
        <v>101228.79726248521</v>
      </c>
      <c r="Q108" s="16"/>
      <c r="R108" s="48">
        <v>120136.578125</v>
      </c>
      <c r="S108" s="48">
        <v>66382.4375</v>
      </c>
      <c r="T108" s="48">
        <v>186519.015625</v>
      </c>
    </row>
    <row r="109" spans="1:20" ht="15.5" x14ac:dyDescent="0.35">
      <c r="A109" s="33" t="s">
        <v>201</v>
      </c>
      <c r="B109" s="33">
        <v>5038</v>
      </c>
      <c r="C109" s="33" t="s">
        <v>218</v>
      </c>
      <c r="D109" s="16"/>
      <c r="E109" s="48">
        <v>123115.04761498293</v>
      </c>
      <c r="F109" s="48">
        <v>11330.03125</v>
      </c>
      <c r="G109" s="48">
        <f t="shared" si="17"/>
        <v>134445.07886498293</v>
      </c>
      <c r="H109" s="16"/>
      <c r="I109" s="16"/>
      <c r="J109" s="48">
        <v>181215.68062459922</v>
      </c>
      <c r="K109" s="48">
        <v>10012</v>
      </c>
      <c r="L109" s="48">
        <f t="shared" si="18"/>
        <v>191227.68062459922</v>
      </c>
      <c r="M109" s="16"/>
      <c r="N109" s="48">
        <v>108189.72817086658</v>
      </c>
      <c r="O109" s="48">
        <v>9212</v>
      </c>
      <c r="P109" s="48">
        <f t="shared" si="19"/>
        <v>117401.72817086658</v>
      </c>
      <c r="Q109" s="16"/>
      <c r="R109" s="48">
        <v>162314.90625</v>
      </c>
      <c r="S109" s="48">
        <v>9267.021484375</v>
      </c>
      <c r="T109" s="48">
        <v>171581.921875</v>
      </c>
    </row>
    <row r="110" spans="1:20" ht="15.5" x14ac:dyDescent="0.35">
      <c r="A110" s="33" t="s">
        <v>201</v>
      </c>
      <c r="B110" s="33">
        <v>5041</v>
      </c>
      <c r="C110" s="33" t="s">
        <v>219</v>
      </c>
      <c r="D110" s="16"/>
      <c r="E110" s="48">
        <v>3799</v>
      </c>
      <c r="F110" s="48">
        <v>4840</v>
      </c>
      <c r="G110" s="48">
        <f t="shared" si="17"/>
        <v>8639</v>
      </c>
      <c r="H110" s="16"/>
      <c r="I110" s="16"/>
      <c r="J110" s="48">
        <v>17624.797947630694</v>
      </c>
      <c r="K110" s="48">
        <v>3428</v>
      </c>
      <c r="L110" s="48">
        <f t="shared" si="18"/>
        <v>21052.797947630694</v>
      </c>
      <c r="M110" s="16"/>
      <c r="N110" s="48">
        <v>4715</v>
      </c>
      <c r="O110" s="48">
        <v>3942</v>
      </c>
      <c r="P110" s="48">
        <f t="shared" si="19"/>
        <v>8657</v>
      </c>
      <c r="Q110" s="16"/>
      <c r="R110" s="48">
        <v>15975.9033203125</v>
      </c>
      <c r="S110" s="48">
        <v>4579</v>
      </c>
      <c r="T110" s="48">
        <v>20554.904296875</v>
      </c>
    </row>
    <row r="111" spans="1:20" ht="15.5" x14ac:dyDescent="0.35">
      <c r="A111" s="33" t="s">
        <v>201</v>
      </c>
      <c r="B111" s="33">
        <v>5042</v>
      </c>
      <c r="C111" s="33" t="s">
        <v>220</v>
      </c>
      <c r="D111" s="16"/>
      <c r="E111" s="48">
        <v>7103</v>
      </c>
      <c r="F111" s="48">
        <v>2380</v>
      </c>
      <c r="G111" s="48">
        <f t="shared" si="17"/>
        <v>9483</v>
      </c>
      <c r="H111" s="16"/>
      <c r="I111" s="16"/>
      <c r="J111" s="48">
        <v>4986</v>
      </c>
      <c r="K111" s="48">
        <v>1717</v>
      </c>
      <c r="L111" s="48">
        <f t="shared" si="18"/>
        <v>6703</v>
      </c>
      <c r="M111" s="16"/>
      <c r="N111" s="48">
        <v>3910</v>
      </c>
      <c r="O111" s="48">
        <v>994</v>
      </c>
      <c r="P111" s="48">
        <f t="shared" si="19"/>
        <v>4904</v>
      </c>
      <c r="Q111" s="16"/>
      <c r="R111" s="48">
        <v>6434</v>
      </c>
      <c r="S111" s="48">
        <v>1262</v>
      </c>
      <c r="T111" s="48">
        <v>7696</v>
      </c>
    </row>
    <row r="112" spans="1:20" ht="15.5" x14ac:dyDescent="0.35">
      <c r="A112" s="33" t="s">
        <v>201</v>
      </c>
      <c r="B112" s="33">
        <v>5043</v>
      </c>
      <c r="C112" s="33" t="s">
        <v>221</v>
      </c>
      <c r="D112" s="16"/>
      <c r="E112" s="48">
        <v>1045</v>
      </c>
      <c r="F112" s="48">
        <v>78</v>
      </c>
      <c r="G112" s="48">
        <f t="shared" si="17"/>
        <v>1123</v>
      </c>
      <c r="H112" s="16"/>
      <c r="I112" s="16"/>
      <c r="J112" s="48">
        <v>3262</v>
      </c>
      <c r="K112" s="48">
        <v>73</v>
      </c>
      <c r="L112" s="48">
        <f t="shared" si="18"/>
        <v>3335</v>
      </c>
      <c r="M112" s="16"/>
      <c r="N112" s="48">
        <v>6182</v>
      </c>
      <c r="O112" s="48">
        <v>0</v>
      </c>
      <c r="P112" s="48">
        <f t="shared" si="19"/>
        <v>6182</v>
      </c>
      <c r="Q112" s="16"/>
      <c r="R112" s="48">
        <v>3427</v>
      </c>
      <c r="S112" s="48">
        <v>76</v>
      </c>
      <c r="T112" s="48">
        <v>3503</v>
      </c>
    </row>
    <row r="113" spans="1:20" ht="15.5" x14ac:dyDescent="0.35">
      <c r="A113" s="33" t="s">
        <v>201</v>
      </c>
      <c r="B113" s="33">
        <v>5044</v>
      </c>
      <c r="C113" s="33" t="s">
        <v>222</v>
      </c>
      <c r="D113" s="16"/>
      <c r="E113" s="48">
        <v>14971</v>
      </c>
      <c r="F113" s="48">
        <v>2694</v>
      </c>
      <c r="G113" s="48">
        <f t="shared" si="17"/>
        <v>17665</v>
      </c>
      <c r="H113" s="16"/>
      <c r="I113" s="16"/>
      <c r="J113" s="48">
        <v>26742.7993630622</v>
      </c>
      <c r="K113" s="48">
        <v>2584</v>
      </c>
      <c r="L113" s="48">
        <f t="shared" si="18"/>
        <v>29326.7993630622</v>
      </c>
      <c r="M113" s="16"/>
      <c r="N113" s="48">
        <v>21965.909090909092</v>
      </c>
      <c r="O113" s="48">
        <v>2486</v>
      </c>
      <c r="P113" s="48">
        <f t="shared" si="19"/>
        <v>24451.909090909092</v>
      </c>
      <c r="Q113" s="16"/>
      <c r="R113" s="48">
        <v>24304.087890625</v>
      </c>
      <c r="S113" s="48">
        <v>4372</v>
      </c>
      <c r="T113" s="48">
        <v>28676.087890625</v>
      </c>
    </row>
    <row r="114" spans="1:20" s="66" customFormat="1" ht="15.5" x14ac:dyDescent="0.35">
      <c r="A114" s="33" t="s">
        <v>201</v>
      </c>
      <c r="B114" s="33">
        <v>5045</v>
      </c>
      <c r="C114" s="33" t="s">
        <v>223</v>
      </c>
      <c r="D114" s="16"/>
      <c r="E114" s="48">
        <v>20067</v>
      </c>
      <c r="F114" s="48">
        <v>2581</v>
      </c>
      <c r="G114" s="48">
        <f t="shared" si="17"/>
        <v>22648</v>
      </c>
      <c r="H114" s="32"/>
      <c r="I114" s="32"/>
      <c r="J114" s="48">
        <v>24053.799363062197</v>
      </c>
      <c r="K114" s="48">
        <v>1755</v>
      </c>
      <c r="L114" s="48">
        <f t="shared" si="18"/>
        <v>25808.799363062197</v>
      </c>
      <c r="M114" s="32"/>
      <c r="N114" s="48">
        <v>17988.066666666666</v>
      </c>
      <c r="O114" s="48">
        <v>243</v>
      </c>
      <c r="P114" s="48">
        <f t="shared" si="19"/>
        <v>18231.066666666666</v>
      </c>
      <c r="Q114" s="32"/>
      <c r="R114" s="48">
        <v>18460.4765625</v>
      </c>
      <c r="S114" s="48">
        <v>801</v>
      </c>
      <c r="T114" s="48">
        <v>19261.4765625</v>
      </c>
    </row>
    <row r="115" spans="1:20" ht="15.5" x14ac:dyDescent="0.35">
      <c r="A115" s="33" t="s">
        <v>201</v>
      </c>
      <c r="B115" s="33">
        <v>5046</v>
      </c>
      <c r="C115" s="33" t="s">
        <v>224</v>
      </c>
      <c r="D115" s="16"/>
      <c r="E115" s="48">
        <v>3330</v>
      </c>
      <c r="F115" s="48">
        <v>921</v>
      </c>
      <c r="G115" s="48">
        <f t="shared" si="17"/>
        <v>4251</v>
      </c>
      <c r="H115" s="16"/>
      <c r="I115" s="16"/>
      <c r="J115" s="48">
        <v>11232.198867654795</v>
      </c>
      <c r="K115" s="48">
        <v>934</v>
      </c>
      <c r="L115" s="48">
        <f t="shared" si="18"/>
        <v>12166.198867654795</v>
      </c>
      <c r="M115" s="16"/>
      <c r="N115" s="48">
        <v>3386</v>
      </c>
      <c r="O115" s="48">
        <v>994</v>
      </c>
      <c r="P115" s="48">
        <f t="shared" si="19"/>
        <v>4380</v>
      </c>
      <c r="Q115" s="16"/>
      <c r="R115" s="48">
        <v>2540.60009765625</v>
      </c>
      <c r="S115" s="48">
        <v>1119</v>
      </c>
      <c r="T115" s="48">
        <v>3659.60009765625</v>
      </c>
    </row>
    <row r="116" spans="1:20" ht="15.5" x14ac:dyDescent="0.35">
      <c r="A116" s="33" t="s">
        <v>201</v>
      </c>
      <c r="B116" s="33">
        <v>5047</v>
      </c>
      <c r="C116" s="33" t="s">
        <v>225</v>
      </c>
      <c r="D116" s="16"/>
      <c r="E116" s="48">
        <v>2656</v>
      </c>
      <c r="F116" s="48">
        <v>778</v>
      </c>
      <c r="G116" s="48">
        <f t="shared" si="17"/>
        <v>3434</v>
      </c>
      <c r="H116" s="16"/>
      <c r="I116" s="16"/>
      <c r="J116" s="48">
        <v>1946</v>
      </c>
      <c r="K116" s="48">
        <v>466</v>
      </c>
      <c r="L116" s="48">
        <f t="shared" si="18"/>
        <v>2412</v>
      </c>
      <c r="M116" s="16"/>
      <c r="N116" s="48">
        <v>2143</v>
      </c>
      <c r="O116" s="48">
        <v>427</v>
      </c>
      <c r="P116" s="48">
        <f t="shared" si="19"/>
        <v>2570</v>
      </c>
      <c r="Q116" s="16"/>
      <c r="R116" s="48">
        <v>4592</v>
      </c>
      <c r="S116" s="48">
        <v>1199</v>
      </c>
      <c r="T116" s="48">
        <v>5791</v>
      </c>
    </row>
    <row r="117" spans="1:20" ht="15.5" x14ac:dyDescent="0.35">
      <c r="A117" s="33" t="s">
        <v>201</v>
      </c>
      <c r="B117" s="33">
        <v>5049</v>
      </c>
      <c r="C117" s="33" t="s">
        <v>226</v>
      </c>
      <c r="D117" s="16"/>
      <c r="E117" s="48">
        <v>9324</v>
      </c>
      <c r="F117" s="48">
        <v>1324</v>
      </c>
      <c r="G117" s="48">
        <f t="shared" si="17"/>
        <v>10648</v>
      </c>
      <c r="H117" s="16"/>
      <c r="I117" s="16"/>
      <c r="J117" s="48">
        <v>9800.5994338273977</v>
      </c>
      <c r="K117" s="48">
        <v>686</v>
      </c>
      <c r="L117" s="48">
        <f t="shared" si="18"/>
        <v>10486.599433827398</v>
      </c>
      <c r="M117" s="16"/>
      <c r="N117" s="48">
        <v>4216</v>
      </c>
      <c r="O117" s="48">
        <v>1532</v>
      </c>
      <c r="P117" s="48">
        <f t="shared" si="19"/>
        <v>5748</v>
      </c>
      <c r="Q117" s="16"/>
      <c r="R117" s="48">
        <v>7047.61181640625</v>
      </c>
      <c r="S117" s="48">
        <v>1988</v>
      </c>
      <c r="T117" s="48">
        <v>9035.611328125</v>
      </c>
    </row>
    <row r="118" spans="1:20" ht="15.5" x14ac:dyDescent="0.35">
      <c r="A118" s="33" t="s">
        <v>201</v>
      </c>
      <c r="B118" s="33">
        <v>5052</v>
      </c>
      <c r="C118" s="33" t="s">
        <v>227</v>
      </c>
      <c r="D118" s="16"/>
      <c r="E118" s="48">
        <v>2424</v>
      </c>
      <c r="F118" s="48">
        <v>8445.4471153846152</v>
      </c>
      <c r="G118" s="48">
        <f t="shared" si="17"/>
        <v>10869.447115384615</v>
      </c>
      <c r="H118" s="16"/>
      <c r="I118" s="16"/>
      <c r="J118" s="48">
        <v>1361</v>
      </c>
      <c r="K118" s="48">
        <v>3775.3101737007369</v>
      </c>
      <c r="L118" s="48">
        <f t="shared" si="18"/>
        <v>5136.3101737007364</v>
      </c>
      <c r="M118" s="16"/>
      <c r="N118" s="48">
        <v>1130</v>
      </c>
      <c r="O118" s="48">
        <v>13275.566037735849</v>
      </c>
      <c r="P118" s="48">
        <f t="shared" si="19"/>
        <v>14405.566037735849</v>
      </c>
      <c r="Q118" s="16"/>
      <c r="R118" s="48">
        <v>998</v>
      </c>
      <c r="S118" s="48">
        <v>15100.0166015625</v>
      </c>
      <c r="T118" s="48">
        <v>16098.0166015625</v>
      </c>
    </row>
    <row r="119" spans="1:20" ht="15.5" x14ac:dyDescent="0.35">
      <c r="A119" s="33" t="s">
        <v>201</v>
      </c>
      <c r="B119" s="33">
        <v>5053</v>
      </c>
      <c r="C119" s="33" t="s">
        <v>228</v>
      </c>
      <c r="D119" s="16"/>
      <c r="E119" s="48">
        <v>23434</v>
      </c>
      <c r="F119" s="48">
        <v>2905</v>
      </c>
      <c r="G119" s="48">
        <f t="shared" si="17"/>
        <v>26339</v>
      </c>
      <c r="H119" s="16"/>
      <c r="I119" s="16"/>
      <c r="J119" s="48">
        <v>55760.996461433991</v>
      </c>
      <c r="K119" s="48">
        <v>2017</v>
      </c>
      <c r="L119" s="48">
        <f t="shared" si="18"/>
        <v>57777.996461433991</v>
      </c>
      <c r="M119" s="16"/>
      <c r="N119" s="48">
        <v>17670</v>
      </c>
      <c r="O119" s="48">
        <v>9065</v>
      </c>
      <c r="P119" s="48">
        <f t="shared" si="19"/>
        <v>26735</v>
      </c>
      <c r="Q119" s="16"/>
      <c r="R119" s="48">
        <v>36221.94140625</v>
      </c>
      <c r="S119" s="48">
        <v>8436</v>
      </c>
      <c r="T119" s="48">
        <v>44657.94140625</v>
      </c>
    </row>
    <row r="120" spans="1:20" ht="15.5" x14ac:dyDescent="0.35">
      <c r="A120" s="33" t="s">
        <v>201</v>
      </c>
      <c r="B120" s="33">
        <v>5054</v>
      </c>
      <c r="C120" s="33" t="s">
        <v>229</v>
      </c>
      <c r="D120" s="16"/>
      <c r="E120" s="48">
        <v>22177.368965517242</v>
      </c>
      <c r="F120" s="48">
        <v>2062.1177730192721</v>
      </c>
      <c r="G120" s="48">
        <f t="shared" si="17"/>
        <v>24239.486738536514</v>
      </c>
      <c r="H120" s="16"/>
      <c r="I120" s="16"/>
      <c r="J120" s="48">
        <v>32107.951908963485</v>
      </c>
      <c r="K120" s="48">
        <v>1661.5826086960847</v>
      </c>
      <c r="L120" s="48">
        <f t="shared" si="18"/>
        <v>33769.534517659573</v>
      </c>
      <c r="M120" s="16"/>
      <c r="N120" s="48">
        <v>15105.427536231884</v>
      </c>
      <c r="O120" s="48">
        <v>18305.313546423135</v>
      </c>
      <c r="P120" s="48">
        <f t="shared" si="19"/>
        <v>33410.741082655019</v>
      </c>
      <c r="Q120" s="16"/>
      <c r="R120" s="48">
        <v>37479.64453125</v>
      </c>
      <c r="S120" s="48">
        <v>23780.546875</v>
      </c>
      <c r="T120" s="48">
        <v>61260.19140625</v>
      </c>
    </row>
    <row r="121" spans="1:20" ht="15.5" x14ac:dyDescent="0.35">
      <c r="A121" s="33" t="s">
        <v>201</v>
      </c>
      <c r="B121" s="33">
        <v>5055</v>
      </c>
      <c r="C121" s="33" t="s">
        <v>238</v>
      </c>
      <c r="D121" s="16"/>
      <c r="E121" s="48">
        <v>19506.418181818182</v>
      </c>
      <c r="F121" s="48">
        <v>2465</v>
      </c>
      <c r="G121" s="48">
        <f t="shared" si="17"/>
        <v>21971.418181818182</v>
      </c>
      <c r="H121" s="16"/>
      <c r="I121" s="16"/>
      <c r="J121" s="48">
        <v>34692.936507923514</v>
      </c>
      <c r="K121" s="48">
        <v>1282</v>
      </c>
      <c r="L121" s="48">
        <f t="shared" si="18"/>
        <v>35974.936507923514</v>
      </c>
      <c r="M121" s="16"/>
      <c r="N121" s="48">
        <v>18661.605263157893</v>
      </c>
      <c r="O121" s="48">
        <v>10413.953403835483</v>
      </c>
      <c r="P121" s="48">
        <f t="shared" si="19"/>
        <v>29075.558666993376</v>
      </c>
      <c r="Q121" s="16"/>
      <c r="R121" s="48">
        <v>27794.06640625</v>
      </c>
      <c r="S121" s="48">
        <v>11326.67578125</v>
      </c>
      <c r="T121" s="48">
        <v>39120.7421875</v>
      </c>
    </row>
    <row r="122" spans="1:20" ht="15.5" x14ac:dyDescent="0.35">
      <c r="A122" s="33" t="s">
        <v>201</v>
      </c>
      <c r="B122" s="33">
        <v>5056</v>
      </c>
      <c r="C122" s="33" t="s">
        <v>233</v>
      </c>
      <c r="D122" s="16"/>
      <c r="E122" s="48">
        <v>36993.551724137928</v>
      </c>
      <c r="F122" s="48">
        <v>10644</v>
      </c>
      <c r="G122" s="48">
        <f t="shared" si="17"/>
        <v>47637.551724137928</v>
      </c>
      <c r="H122" s="16"/>
      <c r="I122" s="16"/>
      <c r="J122" s="48">
        <v>41712.589616117606</v>
      </c>
      <c r="K122" s="48">
        <v>9965</v>
      </c>
      <c r="L122" s="48">
        <f t="shared" si="18"/>
        <v>51677.589616117606</v>
      </c>
      <c r="M122" s="16"/>
      <c r="N122" s="48">
        <v>39879.985507246376</v>
      </c>
      <c r="O122" s="48">
        <v>15593.398428053204</v>
      </c>
      <c r="P122" s="48">
        <f t="shared" si="19"/>
        <v>55473.383935299578</v>
      </c>
      <c r="Q122" s="16"/>
      <c r="R122" s="48">
        <v>46908.34375</v>
      </c>
      <c r="S122" s="48">
        <v>22013.48046875</v>
      </c>
      <c r="T122" s="48">
        <v>68921.828125</v>
      </c>
    </row>
    <row r="123" spans="1:20" ht="15.5" x14ac:dyDescent="0.35">
      <c r="A123" s="33" t="s">
        <v>201</v>
      </c>
      <c r="B123" s="33">
        <v>5057</v>
      </c>
      <c r="C123" s="33" t="s">
        <v>234</v>
      </c>
      <c r="D123" s="16"/>
      <c r="E123" s="48">
        <v>36512.967032967033</v>
      </c>
      <c r="F123" s="48">
        <v>5240</v>
      </c>
      <c r="G123" s="48">
        <f t="shared" si="17"/>
        <v>41752.967032967033</v>
      </c>
      <c r="H123" s="16"/>
      <c r="I123" s="16"/>
      <c r="J123" s="48">
        <v>59374.09296401043</v>
      </c>
      <c r="K123" s="48">
        <v>22287</v>
      </c>
      <c r="L123" s="48">
        <f t="shared" si="18"/>
        <v>81661.09296401043</v>
      </c>
      <c r="M123" s="16"/>
      <c r="N123" s="48">
        <v>36014.199999999997</v>
      </c>
      <c r="O123" s="48">
        <v>24775</v>
      </c>
      <c r="P123" s="48">
        <f t="shared" si="19"/>
        <v>60789.2</v>
      </c>
      <c r="Q123" s="16"/>
      <c r="R123" s="48">
        <v>63231.109375</v>
      </c>
      <c r="S123" s="48">
        <v>16387</v>
      </c>
      <c r="T123" s="48">
        <v>79618.109375</v>
      </c>
    </row>
    <row r="124" spans="1:20" ht="15.5" x14ac:dyDescent="0.35">
      <c r="A124" s="33" t="s">
        <v>201</v>
      </c>
      <c r="B124" s="33">
        <v>5058</v>
      </c>
      <c r="C124" s="33" t="s">
        <v>235</v>
      </c>
      <c r="D124" s="16"/>
      <c r="E124" s="48">
        <v>19055</v>
      </c>
      <c r="F124" s="48">
        <v>4507</v>
      </c>
      <c r="G124" s="48">
        <f t="shared" si="17"/>
        <v>23562</v>
      </c>
      <c r="H124" s="16"/>
      <c r="I124" s="16"/>
      <c r="J124" s="48">
        <v>34365.222222224591</v>
      </c>
      <c r="K124" s="48">
        <v>4544</v>
      </c>
      <c r="L124" s="48">
        <f t="shared" si="18"/>
        <v>38909.222222224591</v>
      </c>
      <c r="M124" s="16"/>
      <c r="N124" s="48">
        <v>26312</v>
      </c>
      <c r="O124" s="48">
        <v>13775.922374429223</v>
      </c>
      <c r="P124" s="48">
        <f t="shared" si="19"/>
        <v>40087.922374429225</v>
      </c>
      <c r="Q124" s="16"/>
      <c r="R124" s="48">
        <v>30260.529296875</v>
      </c>
      <c r="S124" s="48">
        <v>16725.0703125</v>
      </c>
      <c r="T124" s="48">
        <v>46985.6015625</v>
      </c>
    </row>
    <row r="125" spans="1:20" ht="15.5" x14ac:dyDescent="0.35">
      <c r="A125" s="33" t="s">
        <v>201</v>
      </c>
      <c r="B125" s="33">
        <v>5059</v>
      </c>
      <c r="C125" s="33" t="s">
        <v>239</v>
      </c>
      <c r="D125" s="16"/>
      <c r="E125" s="48">
        <v>93346.1</v>
      </c>
      <c r="F125" s="48">
        <v>84874.069815195078</v>
      </c>
      <c r="G125" s="48">
        <f t="shared" si="17"/>
        <v>178220.16981519508</v>
      </c>
      <c r="H125" s="16"/>
      <c r="I125" s="16"/>
      <c r="J125" s="48">
        <v>191911.28267694535</v>
      </c>
      <c r="K125" s="48">
        <v>73851.988015660419</v>
      </c>
      <c r="L125" s="48">
        <f t="shared" si="18"/>
        <v>265763.27069260576</v>
      </c>
      <c r="M125" s="16"/>
      <c r="N125" s="48">
        <v>71538.413043478271</v>
      </c>
      <c r="O125" s="48">
        <v>41287.686378284176</v>
      </c>
      <c r="P125" s="48">
        <f t="shared" si="19"/>
        <v>112826.09942176245</v>
      </c>
      <c r="Q125" s="16"/>
      <c r="R125" s="48">
        <v>169407.640625</v>
      </c>
      <c r="S125" s="48">
        <v>46433.96875</v>
      </c>
      <c r="T125" s="48">
        <v>215841.609375</v>
      </c>
    </row>
    <row r="126" spans="1:20" ht="15.5" x14ac:dyDescent="0.35">
      <c r="A126" s="33" t="s">
        <v>201</v>
      </c>
      <c r="B126" s="33">
        <v>5060</v>
      </c>
      <c r="C126" s="33" t="s">
        <v>236</v>
      </c>
      <c r="D126" s="16"/>
      <c r="E126" s="48">
        <v>54661.414634146342</v>
      </c>
      <c r="F126" s="48">
        <v>5915</v>
      </c>
      <c r="G126" s="48">
        <f t="shared" si="17"/>
        <v>60576.414634146342</v>
      </c>
      <c r="H126" s="16"/>
      <c r="I126" s="16"/>
      <c r="J126" s="48">
        <v>89668.514062106668</v>
      </c>
      <c r="K126" s="48">
        <v>4821</v>
      </c>
      <c r="L126" s="48">
        <f t="shared" si="18"/>
        <v>94489.514062106668</v>
      </c>
      <c r="M126" s="16"/>
      <c r="N126" s="48">
        <v>55658.548869565217</v>
      </c>
      <c r="O126" s="48">
        <v>4668</v>
      </c>
      <c r="P126" s="48">
        <f t="shared" si="19"/>
        <v>60326.548869565217</v>
      </c>
      <c r="Q126" s="16"/>
      <c r="R126" s="48">
        <v>86655.4765625</v>
      </c>
      <c r="S126" s="48">
        <v>5179</v>
      </c>
      <c r="T126" s="48">
        <v>91834.4765625</v>
      </c>
    </row>
    <row r="127" spans="1:20" ht="15.5" x14ac:dyDescent="0.35">
      <c r="A127" s="33" t="s">
        <v>201</v>
      </c>
      <c r="B127" s="33">
        <v>5061</v>
      </c>
      <c r="C127" s="33" t="s">
        <v>230</v>
      </c>
      <c r="D127" s="16"/>
      <c r="E127" s="48">
        <v>2770</v>
      </c>
      <c r="F127" s="48">
        <v>2161</v>
      </c>
      <c r="G127" s="48">
        <f t="shared" si="17"/>
        <v>4931</v>
      </c>
      <c r="H127" s="16"/>
      <c r="I127" s="16"/>
      <c r="J127" s="48">
        <v>13400.888888890011</v>
      </c>
      <c r="K127" s="48">
        <v>1502</v>
      </c>
      <c r="L127" s="48">
        <f t="shared" si="18"/>
        <v>14902.888888890011</v>
      </c>
      <c r="M127" s="16"/>
      <c r="N127" s="48">
        <v>1557</v>
      </c>
      <c r="O127" s="48">
        <v>4516.6447883013097</v>
      </c>
      <c r="P127" s="48">
        <f t="shared" si="19"/>
        <v>6073.6447883013097</v>
      </c>
      <c r="Q127" s="16"/>
      <c r="R127" s="48">
        <v>14275.8583984375</v>
      </c>
      <c r="S127" s="48">
        <v>4676.70703125</v>
      </c>
      <c r="T127" s="48">
        <v>18952.564453125</v>
      </c>
    </row>
    <row r="128" spans="1:20" s="66" customFormat="1" ht="15.5" x14ac:dyDescent="0.35">
      <c r="A128" s="34" t="s">
        <v>240</v>
      </c>
      <c r="B128" s="34"/>
      <c r="C128" s="34"/>
      <c r="D128" s="32"/>
      <c r="E128" s="49">
        <f>SUM(E90:E127)</f>
        <v>4052267.0917812074</v>
      </c>
      <c r="F128" s="49">
        <f t="shared" ref="F128:G128" si="20">SUM(F90:F127)</f>
        <v>1958399.2944025686</v>
      </c>
      <c r="G128" s="49">
        <f t="shared" si="20"/>
        <v>6010666.386183776</v>
      </c>
      <c r="H128" s="32"/>
      <c r="I128" s="32"/>
      <c r="J128" s="49">
        <f>SUM(J90:J127)</f>
        <v>5459187.7061410854</v>
      </c>
      <c r="K128" s="49">
        <f t="shared" ref="K128:L128" si="21">SUM(K90:K127)</f>
        <v>1722957.5789869111</v>
      </c>
      <c r="L128" s="49">
        <f t="shared" si="21"/>
        <v>7182145.2851279955</v>
      </c>
      <c r="M128" s="32"/>
      <c r="N128" s="49">
        <f>SUM(N90:N127)</f>
        <v>2907998.3335973555</v>
      </c>
      <c r="O128" s="49">
        <f t="shared" ref="O128:P128" si="22">SUM(O90:O127)</f>
        <v>1785324.9981878502</v>
      </c>
      <c r="P128" s="49">
        <f t="shared" si="22"/>
        <v>4693323.3317852048</v>
      </c>
      <c r="Q128" s="32"/>
      <c r="R128" s="49">
        <f>SUM(R90:R127)</f>
        <v>5462889.052734375</v>
      </c>
      <c r="S128" s="49">
        <f t="shared" ref="S128:T128" si="23">SUM(S90:S127)</f>
        <v>2033776.2094726563</v>
      </c>
      <c r="T128" s="49">
        <f t="shared" si="23"/>
        <v>7496665.3959960938</v>
      </c>
    </row>
    <row r="129" spans="1:20" ht="15.5" x14ac:dyDescent="0.35">
      <c r="A129" s="16"/>
      <c r="B129" s="16"/>
      <c r="C129" s="16"/>
      <c r="D129" s="16"/>
      <c r="E129" s="50"/>
      <c r="F129" s="50"/>
      <c r="G129" s="50"/>
      <c r="H129" s="16"/>
      <c r="I129" s="16"/>
      <c r="J129" s="50"/>
      <c r="K129" s="50"/>
      <c r="L129" s="50"/>
      <c r="M129" s="16"/>
      <c r="N129" s="50"/>
      <c r="O129" s="50"/>
      <c r="P129" s="50"/>
      <c r="Q129" s="16"/>
      <c r="R129" s="50"/>
      <c r="S129" s="50"/>
      <c r="T129" s="50"/>
    </row>
    <row r="130" spans="1:20" ht="15.5" x14ac:dyDescent="0.35">
      <c r="A130" s="33" t="s">
        <v>241</v>
      </c>
      <c r="B130" s="33">
        <v>1505</v>
      </c>
      <c r="C130" s="33" t="s">
        <v>242</v>
      </c>
      <c r="D130" s="16"/>
      <c r="E130" s="48">
        <v>202113.41175099355</v>
      </c>
      <c r="F130" s="48">
        <v>125642.26381157483</v>
      </c>
      <c r="G130" s="48">
        <f>E130+F130</f>
        <v>327755.67556256836</v>
      </c>
      <c r="H130" s="16"/>
      <c r="I130" s="16"/>
      <c r="J130" s="48">
        <v>230525.60185839102</v>
      </c>
      <c r="K130" s="48">
        <v>120790.83859199467</v>
      </c>
      <c r="L130" s="48">
        <f>J130+K130</f>
        <v>351316.44045038568</v>
      </c>
      <c r="M130" s="16"/>
      <c r="N130" s="48">
        <v>172442.85124451533</v>
      </c>
      <c r="O130" s="48">
        <v>47296.347391538744</v>
      </c>
      <c r="P130" s="48">
        <f>O130+N130</f>
        <v>219739.19863605406</v>
      </c>
      <c r="Q130" s="16"/>
      <c r="R130" s="48">
        <v>156259.796875</v>
      </c>
      <c r="S130" s="48">
        <v>111307.765625</v>
      </c>
      <c r="T130" s="48">
        <v>267567.5625</v>
      </c>
    </row>
    <row r="131" spans="1:20" ht="15.5" x14ac:dyDescent="0.35">
      <c r="A131" s="33" t="s">
        <v>241</v>
      </c>
      <c r="B131" s="33">
        <v>1506</v>
      </c>
      <c r="C131" s="33" t="s">
        <v>265</v>
      </c>
      <c r="D131" s="16"/>
      <c r="E131" s="48">
        <v>314394.70098313456</v>
      </c>
      <c r="F131" s="48">
        <v>61504.634379657713</v>
      </c>
      <c r="G131" s="48">
        <f t="shared" ref="G131:G155" si="24">E131+F131</f>
        <v>375899.33536279225</v>
      </c>
      <c r="H131" s="16"/>
      <c r="I131" s="16"/>
      <c r="J131" s="48">
        <v>328961.23296272743</v>
      </c>
      <c r="K131" s="48">
        <v>49988.502393886876</v>
      </c>
      <c r="L131" s="48">
        <f t="shared" ref="L131:L155" si="25">J131+K131</f>
        <v>378949.73535661428</v>
      </c>
      <c r="M131" s="16"/>
      <c r="N131" s="48">
        <v>217599.52650303626</v>
      </c>
      <c r="O131" s="48">
        <v>46260.335734386819</v>
      </c>
      <c r="P131" s="48">
        <f t="shared" ref="P131:P155" si="26">O131+N131</f>
        <v>263859.86223742308</v>
      </c>
      <c r="Q131" s="16"/>
      <c r="R131" s="48">
        <v>267558.625</v>
      </c>
      <c r="S131" s="48">
        <v>55432.90625</v>
      </c>
      <c r="T131" s="48">
        <v>322991.53125</v>
      </c>
    </row>
    <row r="132" spans="1:20" ht="15.5" x14ac:dyDescent="0.35">
      <c r="A132" s="33" t="s">
        <v>241</v>
      </c>
      <c r="B132" s="33">
        <v>1507</v>
      </c>
      <c r="C132" s="33" t="s">
        <v>266</v>
      </c>
      <c r="D132" s="16"/>
      <c r="E132" s="48">
        <v>581790.77831197099</v>
      </c>
      <c r="F132" s="48">
        <v>269294.21708608029</v>
      </c>
      <c r="G132" s="48">
        <f t="shared" si="24"/>
        <v>851084.99539805134</v>
      </c>
      <c r="H132" s="16"/>
      <c r="I132" s="16"/>
      <c r="J132" s="48">
        <v>743247.95734429231</v>
      </c>
      <c r="K132" s="48">
        <v>198438.26953184837</v>
      </c>
      <c r="L132" s="48">
        <f t="shared" si="25"/>
        <v>941686.22687614069</v>
      </c>
      <c r="M132" s="16"/>
      <c r="N132" s="48">
        <v>441488.66135262768</v>
      </c>
      <c r="O132" s="48">
        <v>166736.55492096883</v>
      </c>
      <c r="P132" s="48">
        <f t="shared" si="26"/>
        <v>608225.21627359651</v>
      </c>
      <c r="Q132" s="16"/>
      <c r="R132" s="48">
        <v>469651.4375</v>
      </c>
      <c r="S132" s="48">
        <v>210068.53125</v>
      </c>
      <c r="T132" s="48">
        <v>679720</v>
      </c>
    </row>
    <row r="133" spans="1:20" ht="15.5" x14ac:dyDescent="0.35">
      <c r="A133" s="33" t="s">
        <v>241</v>
      </c>
      <c r="B133" s="33">
        <v>1511</v>
      </c>
      <c r="C133" s="33" t="s">
        <v>243</v>
      </c>
      <c r="D133" s="16"/>
      <c r="E133" s="48">
        <v>1939</v>
      </c>
      <c r="F133" s="48">
        <v>5120.5811088295686</v>
      </c>
      <c r="G133" s="48">
        <f t="shared" si="24"/>
        <v>7059.5811088295686</v>
      </c>
      <c r="H133" s="16"/>
      <c r="I133" s="16"/>
      <c r="J133" s="48">
        <v>15243.444444448112</v>
      </c>
      <c r="K133" s="48">
        <v>3675.5887690397049</v>
      </c>
      <c r="L133" s="48">
        <f t="shared" si="25"/>
        <v>18919.033213487819</v>
      </c>
      <c r="M133" s="16"/>
      <c r="N133" s="48">
        <v>707</v>
      </c>
      <c r="O133" s="48">
        <v>3504.6447883013093</v>
      </c>
      <c r="P133" s="48">
        <f t="shared" si="26"/>
        <v>4211.6447883013097</v>
      </c>
      <c r="Q133" s="16"/>
      <c r="R133" s="48">
        <v>12140.119140625</v>
      </c>
      <c r="S133" s="48">
        <v>6194.17041015625</v>
      </c>
      <c r="T133" s="48">
        <v>18334.2890625</v>
      </c>
    </row>
    <row r="134" spans="1:20" ht="15.5" x14ac:dyDescent="0.35">
      <c r="A134" s="33" t="s">
        <v>241</v>
      </c>
      <c r="B134" s="33">
        <v>1514</v>
      </c>
      <c r="C134" s="33" t="s">
        <v>244</v>
      </c>
      <c r="D134" s="16"/>
      <c r="E134" s="48">
        <v>5007</v>
      </c>
      <c r="F134" s="48">
        <v>3852.7905544147843</v>
      </c>
      <c r="G134" s="48">
        <f t="shared" si="24"/>
        <v>8859.7905544147834</v>
      </c>
      <c r="H134" s="16"/>
      <c r="I134" s="16"/>
      <c r="J134" s="48">
        <v>8949.2222222178352</v>
      </c>
      <c r="K134" s="48">
        <v>3521.79438452247</v>
      </c>
      <c r="L134" s="48">
        <f t="shared" si="25"/>
        <v>12471.016606740304</v>
      </c>
      <c r="M134" s="16"/>
      <c r="N134" s="48">
        <v>1287</v>
      </c>
      <c r="O134" s="48">
        <v>3692.4029926883186</v>
      </c>
      <c r="P134" s="48">
        <f t="shared" si="26"/>
        <v>4979.4029926883186</v>
      </c>
      <c r="Q134" s="16"/>
      <c r="R134" s="48">
        <v>6329.955078125</v>
      </c>
      <c r="S134" s="48">
        <v>4182.31689453125</v>
      </c>
      <c r="T134" s="48">
        <v>10512.2724609375</v>
      </c>
    </row>
    <row r="135" spans="1:20" ht="15.5" x14ac:dyDescent="0.35">
      <c r="A135" s="33" t="s">
        <v>241</v>
      </c>
      <c r="B135" s="33">
        <v>1515</v>
      </c>
      <c r="C135" s="33" t="s">
        <v>165</v>
      </c>
      <c r="D135" s="16"/>
      <c r="E135" s="48">
        <v>26509.339416058392</v>
      </c>
      <c r="F135" s="48">
        <v>117814.41434438252</v>
      </c>
      <c r="G135" s="48">
        <f t="shared" si="24"/>
        <v>144323.75376044092</v>
      </c>
      <c r="H135" s="16"/>
      <c r="I135" s="16"/>
      <c r="J135" s="48">
        <v>30829.51575345741</v>
      </c>
      <c r="K135" s="48">
        <v>196765.64053837245</v>
      </c>
      <c r="L135" s="48">
        <f t="shared" si="25"/>
        <v>227595.15629182986</v>
      </c>
      <c r="M135" s="16"/>
      <c r="N135" s="48">
        <v>24061.284313725489</v>
      </c>
      <c r="O135" s="48">
        <v>138206.62644836886</v>
      </c>
      <c r="P135" s="48">
        <f t="shared" si="26"/>
        <v>162267.91076209434</v>
      </c>
      <c r="Q135" s="16"/>
      <c r="R135" s="48">
        <v>35160.78515625</v>
      </c>
      <c r="S135" s="48">
        <v>27849.30859375</v>
      </c>
      <c r="T135" s="48">
        <v>63010.08984375</v>
      </c>
    </row>
    <row r="136" spans="1:20" ht="15.5" x14ac:dyDescent="0.35">
      <c r="A136" s="33" t="s">
        <v>241</v>
      </c>
      <c r="B136" s="33">
        <v>1516</v>
      </c>
      <c r="C136" s="33" t="s">
        <v>245</v>
      </c>
      <c r="D136" s="16"/>
      <c r="E136" s="48">
        <v>41606</v>
      </c>
      <c r="F136" s="48">
        <v>13360.5625</v>
      </c>
      <c r="G136" s="48">
        <f t="shared" si="24"/>
        <v>54966.5625</v>
      </c>
      <c r="H136" s="16"/>
      <c r="I136" s="16"/>
      <c r="J136" s="48">
        <v>78879.266999991451</v>
      </c>
      <c r="K136" s="48">
        <v>2171</v>
      </c>
      <c r="L136" s="48">
        <f t="shared" si="25"/>
        <v>81050.266999991451</v>
      </c>
      <c r="M136" s="16"/>
      <c r="N136" s="48">
        <v>51286.541666666672</v>
      </c>
      <c r="O136" s="48">
        <v>10230.893048128342</v>
      </c>
      <c r="P136" s="48">
        <f t="shared" si="26"/>
        <v>61517.434714795017</v>
      </c>
      <c r="Q136" s="16"/>
      <c r="R136" s="48">
        <v>55156.23046875</v>
      </c>
      <c r="S136" s="48">
        <v>8089.724609375</v>
      </c>
      <c r="T136" s="48">
        <v>63245.95703125</v>
      </c>
    </row>
    <row r="137" spans="1:20" ht="15.5" x14ac:dyDescent="0.35">
      <c r="A137" s="33" t="s">
        <v>241</v>
      </c>
      <c r="B137" s="33">
        <v>1517</v>
      </c>
      <c r="C137" s="33" t="s">
        <v>246</v>
      </c>
      <c r="D137" s="16"/>
      <c r="E137" s="48">
        <v>9529</v>
      </c>
      <c r="F137" s="48">
        <v>2792</v>
      </c>
      <c r="G137" s="48">
        <f t="shared" si="24"/>
        <v>12321</v>
      </c>
      <c r="H137" s="16"/>
      <c r="I137" s="16"/>
      <c r="J137" s="48">
        <v>11632.937498117793</v>
      </c>
      <c r="K137" s="48">
        <v>1706</v>
      </c>
      <c r="L137" s="48">
        <f t="shared" si="25"/>
        <v>13338.937498117793</v>
      </c>
      <c r="M137" s="16"/>
      <c r="N137" s="48">
        <v>4774</v>
      </c>
      <c r="O137" s="48">
        <v>661</v>
      </c>
      <c r="P137" s="48">
        <f t="shared" si="26"/>
        <v>5435</v>
      </c>
      <c r="Q137" s="16"/>
      <c r="R137" s="48">
        <v>5389.6865234375</v>
      </c>
      <c r="S137" s="48">
        <v>481</v>
      </c>
      <c r="T137" s="48">
        <v>5870.6865234375</v>
      </c>
    </row>
    <row r="138" spans="1:20" ht="15.5" x14ac:dyDescent="0.35">
      <c r="A138" s="33" t="s">
        <v>241</v>
      </c>
      <c r="B138" s="33">
        <v>1520</v>
      </c>
      <c r="C138" s="33" t="s">
        <v>247</v>
      </c>
      <c r="D138" s="16"/>
      <c r="E138" s="48">
        <v>43584.291666666664</v>
      </c>
      <c r="F138" s="48">
        <v>8553</v>
      </c>
      <c r="G138" s="48">
        <f t="shared" si="24"/>
        <v>52137.291666666664</v>
      </c>
      <c r="H138" s="16"/>
      <c r="I138" s="16"/>
      <c r="J138" s="48">
        <v>55653.335694152236</v>
      </c>
      <c r="K138" s="48">
        <v>4920</v>
      </c>
      <c r="L138" s="48">
        <f t="shared" si="25"/>
        <v>60573.335694152236</v>
      </c>
      <c r="M138" s="16"/>
      <c r="N138" s="48">
        <v>41635.64</v>
      </c>
      <c r="O138" s="48">
        <v>3422</v>
      </c>
      <c r="P138" s="48">
        <f t="shared" si="26"/>
        <v>45057.64</v>
      </c>
      <c r="Q138" s="16"/>
      <c r="R138" s="48">
        <v>52304.19140625</v>
      </c>
      <c r="S138" s="48">
        <v>2960</v>
      </c>
      <c r="T138" s="48">
        <v>55264.19140625</v>
      </c>
    </row>
    <row r="139" spans="1:20" ht="15.5" x14ac:dyDescent="0.35">
      <c r="A139" s="33" t="s">
        <v>241</v>
      </c>
      <c r="B139" s="33">
        <v>1525</v>
      </c>
      <c r="C139" s="33" t="s">
        <v>248</v>
      </c>
      <c r="D139" s="16"/>
      <c r="E139" s="48">
        <v>101638</v>
      </c>
      <c r="F139" s="48">
        <v>68912.833470225873</v>
      </c>
      <c r="G139" s="48">
        <f t="shared" si="24"/>
        <v>170550.83347022586</v>
      </c>
      <c r="H139" s="16"/>
      <c r="I139" s="16"/>
      <c r="J139" s="48">
        <v>88625.999999999462</v>
      </c>
      <c r="K139" s="48">
        <v>26963.699383445117</v>
      </c>
      <c r="L139" s="48">
        <f t="shared" si="25"/>
        <v>115589.69938344457</v>
      </c>
      <c r="M139" s="16"/>
      <c r="N139" s="48">
        <v>71025</v>
      </c>
      <c r="O139" s="48">
        <v>23838.64478830131</v>
      </c>
      <c r="P139" s="48">
        <f t="shared" si="26"/>
        <v>94863.644788301317</v>
      </c>
      <c r="Q139" s="16"/>
      <c r="R139" s="48">
        <v>118734.828125</v>
      </c>
      <c r="S139" s="48">
        <v>63069.171875</v>
      </c>
      <c r="T139" s="48">
        <v>181804</v>
      </c>
    </row>
    <row r="140" spans="1:20" ht="15.5" x14ac:dyDescent="0.35">
      <c r="A140" s="33" t="s">
        <v>241</v>
      </c>
      <c r="B140" s="33">
        <v>1528</v>
      </c>
      <c r="C140" s="33" t="s">
        <v>249</v>
      </c>
      <c r="D140" s="16"/>
      <c r="E140" s="48">
        <v>16899.521126760563</v>
      </c>
      <c r="F140" s="48">
        <v>5264.5811088295686</v>
      </c>
      <c r="G140" s="48">
        <f t="shared" si="24"/>
        <v>22164.10223559013</v>
      </c>
      <c r="H140" s="16"/>
      <c r="I140" s="16"/>
      <c r="J140" s="48">
        <v>23585.125822000347</v>
      </c>
      <c r="K140" s="48">
        <v>3597.5887690397049</v>
      </c>
      <c r="L140" s="48">
        <f t="shared" si="25"/>
        <v>27182.71459104005</v>
      </c>
      <c r="M140" s="16"/>
      <c r="N140" s="48">
        <v>14782.033333333333</v>
      </c>
      <c r="O140" s="48">
        <v>4177.8865839143009</v>
      </c>
      <c r="P140" s="48">
        <f t="shared" si="26"/>
        <v>18959.919917247633</v>
      </c>
      <c r="Q140" s="16"/>
      <c r="R140" s="48">
        <v>3470.76123046875</v>
      </c>
      <c r="S140" s="48">
        <v>4900.09716796875</v>
      </c>
      <c r="T140" s="48">
        <v>8370.8583984375</v>
      </c>
    </row>
    <row r="141" spans="1:20" ht="15.5" x14ac:dyDescent="0.35">
      <c r="A141" s="33" t="s">
        <v>241</v>
      </c>
      <c r="B141" s="33">
        <v>1531</v>
      </c>
      <c r="C141" s="33" t="s">
        <v>250</v>
      </c>
      <c r="D141" s="16"/>
      <c r="E141" s="48">
        <v>6083</v>
      </c>
      <c r="F141" s="48">
        <v>27876</v>
      </c>
      <c r="G141" s="48">
        <f t="shared" si="24"/>
        <v>33959</v>
      </c>
      <c r="H141" s="16"/>
      <c r="I141" s="16"/>
      <c r="J141" s="48">
        <v>12701</v>
      </c>
      <c r="K141" s="48">
        <v>12889</v>
      </c>
      <c r="L141" s="48">
        <f t="shared" si="25"/>
        <v>25590</v>
      </c>
      <c r="M141" s="16"/>
      <c r="N141" s="48">
        <v>5038</v>
      </c>
      <c r="O141" s="48">
        <v>13884</v>
      </c>
      <c r="P141" s="48">
        <f t="shared" si="26"/>
        <v>18922</v>
      </c>
      <c r="Q141" s="16"/>
      <c r="R141" s="48">
        <v>3148</v>
      </c>
      <c r="S141" s="48">
        <v>12754</v>
      </c>
      <c r="T141" s="48">
        <v>15902</v>
      </c>
    </row>
    <row r="142" spans="1:20" ht="15.5" x14ac:dyDescent="0.35">
      <c r="A142" s="33" t="s">
        <v>241</v>
      </c>
      <c r="B142" s="33">
        <v>1532</v>
      </c>
      <c r="C142" s="33" t="s">
        <v>251</v>
      </c>
      <c r="D142" s="16"/>
      <c r="E142" s="48">
        <v>49318.758099225292</v>
      </c>
      <c r="F142" s="48">
        <v>10879</v>
      </c>
      <c r="G142" s="48">
        <f t="shared" si="24"/>
        <v>60197.758099225292</v>
      </c>
      <c r="H142" s="16"/>
      <c r="I142" s="16"/>
      <c r="J142" s="48">
        <v>39950.609308736777</v>
      </c>
      <c r="K142" s="48">
        <v>7663</v>
      </c>
      <c r="L142" s="48">
        <f t="shared" si="25"/>
        <v>47613.609308736777</v>
      </c>
      <c r="M142" s="16"/>
      <c r="N142" s="48">
        <v>32600.781737731297</v>
      </c>
      <c r="O142" s="48">
        <v>1065</v>
      </c>
      <c r="P142" s="48">
        <f t="shared" si="26"/>
        <v>33665.781737731297</v>
      </c>
      <c r="Q142" s="16"/>
      <c r="R142" s="48">
        <v>51474.4453125</v>
      </c>
      <c r="S142" s="48">
        <v>778</v>
      </c>
      <c r="T142" s="48">
        <v>52252.4453125</v>
      </c>
    </row>
    <row r="143" spans="1:20" ht="15.5" x14ac:dyDescent="0.35">
      <c r="A143" s="33" t="s">
        <v>241</v>
      </c>
      <c r="B143" s="33">
        <v>1535</v>
      </c>
      <c r="C143" s="33" t="s">
        <v>252</v>
      </c>
      <c r="D143" s="16"/>
      <c r="E143" s="48">
        <v>15107</v>
      </c>
      <c r="F143" s="48">
        <v>295</v>
      </c>
      <c r="G143" s="48">
        <f t="shared" si="24"/>
        <v>15402</v>
      </c>
      <c r="H143" s="16"/>
      <c r="I143" s="16"/>
      <c r="J143" s="48">
        <v>26697.662835250703</v>
      </c>
      <c r="K143" s="48">
        <v>160</v>
      </c>
      <c r="L143" s="48">
        <f t="shared" si="25"/>
        <v>26857.662835250703</v>
      </c>
      <c r="M143" s="16"/>
      <c r="N143" s="48">
        <v>10206.391666666666</v>
      </c>
      <c r="O143" s="48">
        <v>618</v>
      </c>
      <c r="P143" s="48">
        <f t="shared" si="26"/>
        <v>10824.391666666666</v>
      </c>
      <c r="Q143" s="16"/>
      <c r="R143" s="48">
        <v>16610.470703125</v>
      </c>
      <c r="S143" s="48">
        <v>1837</v>
      </c>
      <c r="T143" s="48">
        <v>18447.470703125</v>
      </c>
    </row>
    <row r="144" spans="1:20" ht="15.5" x14ac:dyDescent="0.35">
      <c r="A144" s="33" t="s">
        <v>241</v>
      </c>
      <c r="B144" s="33">
        <v>1539</v>
      </c>
      <c r="C144" s="33" t="s">
        <v>253</v>
      </c>
      <c r="D144" s="16"/>
      <c r="E144" s="48">
        <v>66241</v>
      </c>
      <c r="F144" s="48">
        <v>36219</v>
      </c>
      <c r="G144" s="48">
        <f t="shared" si="24"/>
        <v>102460</v>
      </c>
      <c r="H144" s="16"/>
      <c r="I144" s="16"/>
      <c r="J144" s="48">
        <v>121748.77777778216</v>
      </c>
      <c r="K144" s="48">
        <v>39209</v>
      </c>
      <c r="L144" s="48">
        <f t="shared" si="25"/>
        <v>160957.77777778218</v>
      </c>
      <c r="M144" s="16"/>
      <c r="N144" s="48">
        <v>66799.105263157893</v>
      </c>
      <c r="O144" s="48">
        <v>21605</v>
      </c>
      <c r="P144" s="48">
        <f t="shared" si="26"/>
        <v>88404.105263157893</v>
      </c>
      <c r="Q144" s="16"/>
      <c r="R144" s="48">
        <v>79281.34375</v>
      </c>
      <c r="S144" s="48">
        <v>34278.31640625</v>
      </c>
      <c r="T144" s="48">
        <v>113559.65625</v>
      </c>
    </row>
    <row r="145" spans="1:20" ht="15.5" x14ac:dyDescent="0.35">
      <c r="A145" s="33" t="s">
        <v>241</v>
      </c>
      <c r="B145" s="33">
        <v>1547</v>
      </c>
      <c r="C145" s="33" t="s">
        <v>254</v>
      </c>
      <c r="D145" s="16"/>
      <c r="E145" s="48">
        <v>2961</v>
      </c>
      <c r="F145" s="48">
        <v>12995.329394387001</v>
      </c>
      <c r="G145" s="48">
        <f t="shared" si="24"/>
        <v>15956.329394387001</v>
      </c>
      <c r="H145" s="16"/>
      <c r="I145" s="16"/>
      <c r="J145" s="48">
        <v>11250.22222222139</v>
      </c>
      <c r="K145" s="48">
        <v>15705.987250998674</v>
      </c>
      <c r="L145" s="48">
        <f t="shared" si="25"/>
        <v>26956.209473220064</v>
      </c>
      <c r="M145" s="16"/>
      <c r="N145" s="48">
        <v>2820</v>
      </c>
      <c r="O145" s="48">
        <v>10917.434099153568</v>
      </c>
      <c r="P145" s="48">
        <f t="shared" si="26"/>
        <v>13737.434099153568</v>
      </c>
      <c r="Q145" s="16"/>
      <c r="R145" s="48">
        <v>29966.271484375</v>
      </c>
      <c r="S145" s="48">
        <v>18828.97265625</v>
      </c>
      <c r="T145" s="48">
        <v>48795.2421875</v>
      </c>
    </row>
    <row r="146" spans="1:20" ht="15.5" x14ac:dyDescent="0.35">
      <c r="A146" s="33" t="s">
        <v>241</v>
      </c>
      <c r="B146" s="33">
        <v>1554</v>
      </c>
      <c r="C146" s="33" t="s">
        <v>255</v>
      </c>
      <c r="D146" s="16"/>
      <c r="E146" s="48">
        <v>19116</v>
      </c>
      <c r="F146" s="48">
        <v>13411.765293761357</v>
      </c>
      <c r="G146" s="48">
        <f t="shared" si="24"/>
        <v>32527.765293761357</v>
      </c>
      <c r="H146" s="16"/>
      <c r="I146" s="16"/>
      <c r="J146" s="48">
        <v>24974.555555557032</v>
      </c>
      <c r="K146" s="48">
        <v>13432.249614787348</v>
      </c>
      <c r="L146" s="48">
        <f t="shared" si="25"/>
        <v>38406.805170344378</v>
      </c>
      <c r="M146" s="16"/>
      <c r="N146" s="48">
        <v>11299</v>
      </c>
      <c r="O146" s="48">
        <v>14376.663865546217</v>
      </c>
      <c r="P146" s="48">
        <f t="shared" si="26"/>
        <v>25675.663865546216</v>
      </c>
      <c r="Q146" s="16"/>
      <c r="R146" s="48">
        <v>14663.8505859375</v>
      </c>
      <c r="S146" s="48">
        <v>12176.3701171875</v>
      </c>
      <c r="T146" s="48">
        <v>26840.220703125</v>
      </c>
    </row>
    <row r="147" spans="1:20" ht="15.5" x14ac:dyDescent="0.35">
      <c r="A147" s="33" t="s">
        <v>241</v>
      </c>
      <c r="B147" s="33">
        <v>1557</v>
      </c>
      <c r="C147" s="33" t="s">
        <v>256</v>
      </c>
      <c r="D147" s="16"/>
      <c r="E147" s="48">
        <v>12846</v>
      </c>
      <c r="F147" s="48">
        <v>2447.2381930184802</v>
      </c>
      <c r="G147" s="48">
        <f t="shared" si="24"/>
        <v>15293.23819301848</v>
      </c>
      <c r="H147" s="16"/>
      <c r="I147" s="16"/>
      <c r="J147" s="48">
        <v>14754.222222224591</v>
      </c>
      <c r="K147" s="48">
        <v>2240.9929806530877</v>
      </c>
      <c r="L147" s="48">
        <f t="shared" si="25"/>
        <v>16995.21520287768</v>
      </c>
      <c r="M147" s="16"/>
      <c r="N147" s="48">
        <v>7563</v>
      </c>
      <c r="O147" s="48">
        <v>2653.5641897636456</v>
      </c>
      <c r="P147" s="48">
        <f t="shared" si="26"/>
        <v>10216.564189763645</v>
      </c>
      <c r="Q147" s="16"/>
      <c r="R147" s="48">
        <v>9039.58203125</v>
      </c>
      <c r="S147" s="48">
        <v>3564.707275390625</v>
      </c>
      <c r="T147" s="48">
        <v>12604.2890625</v>
      </c>
    </row>
    <row r="148" spans="1:20" ht="15.5" x14ac:dyDescent="0.35">
      <c r="A148" s="33" t="s">
        <v>241</v>
      </c>
      <c r="B148" s="33">
        <v>1560</v>
      </c>
      <c r="C148" s="33" t="s">
        <v>257</v>
      </c>
      <c r="D148" s="16"/>
      <c r="E148" s="48">
        <v>3281.6181818181817</v>
      </c>
      <c r="F148" s="48">
        <v>0</v>
      </c>
      <c r="G148" s="48">
        <f t="shared" si="24"/>
        <v>3281.6181818181817</v>
      </c>
      <c r="H148" s="16"/>
      <c r="I148" s="16"/>
      <c r="J148" s="48">
        <v>16244.054421767229</v>
      </c>
      <c r="K148" s="48">
        <v>0</v>
      </c>
      <c r="L148" s="48">
        <f t="shared" si="25"/>
        <v>16244.054421767229</v>
      </c>
      <c r="M148" s="16"/>
      <c r="N148" s="48">
        <v>5951.6315789473683</v>
      </c>
      <c r="O148" s="48">
        <v>5237.1283795272911</v>
      </c>
      <c r="P148" s="48">
        <f t="shared" si="26"/>
        <v>11188.75995847466</v>
      </c>
      <c r="Q148" s="16"/>
      <c r="R148" s="48">
        <v>10011.0634765625</v>
      </c>
      <c r="S148" s="48">
        <v>7199.951171875</v>
      </c>
      <c r="T148" s="48">
        <v>17211.013671875</v>
      </c>
    </row>
    <row r="149" spans="1:20" ht="15.5" x14ac:dyDescent="0.35">
      <c r="A149" s="33" t="s">
        <v>241</v>
      </c>
      <c r="B149" s="33">
        <v>1563</v>
      </c>
      <c r="C149" s="33" t="s">
        <v>258</v>
      </c>
      <c r="D149" s="16"/>
      <c r="E149" s="48">
        <v>18323.618181818179</v>
      </c>
      <c r="F149" s="48">
        <v>37211.125256673513</v>
      </c>
      <c r="G149" s="48">
        <f t="shared" si="24"/>
        <v>55534.743438491692</v>
      </c>
      <c r="H149" s="16"/>
      <c r="I149" s="16"/>
      <c r="J149" s="48">
        <v>36454.641146842252</v>
      </c>
      <c r="K149" s="48">
        <v>31053.70313315398</v>
      </c>
      <c r="L149" s="48">
        <f t="shared" si="25"/>
        <v>67508.344279996236</v>
      </c>
      <c r="M149" s="16"/>
      <c r="N149" s="48">
        <v>13305.333030852995</v>
      </c>
      <c r="O149" s="48">
        <v>25151.238904948135</v>
      </c>
      <c r="P149" s="48">
        <f t="shared" si="26"/>
        <v>38456.571935801127</v>
      </c>
      <c r="Q149" s="16"/>
      <c r="R149" s="48">
        <v>22453.326171875</v>
      </c>
      <c r="S149" s="48">
        <v>26708.4140625</v>
      </c>
      <c r="T149" s="48">
        <v>49161.73828125</v>
      </c>
    </row>
    <row r="150" spans="1:20" ht="15.5" x14ac:dyDescent="0.35">
      <c r="A150" s="33" t="s">
        <v>241</v>
      </c>
      <c r="B150" s="33">
        <v>1566</v>
      </c>
      <c r="C150" s="33" t="s">
        <v>259</v>
      </c>
      <c r="D150" s="16"/>
      <c r="E150" s="48">
        <v>10029.327272727272</v>
      </c>
      <c r="F150" s="48">
        <v>21354.114989733062</v>
      </c>
      <c r="G150" s="48">
        <f t="shared" si="24"/>
        <v>31383.442262460332</v>
      </c>
      <c r="H150" s="16"/>
      <c r="I150" s="16"/>
      <c r="J150" s="48">
        <v>34078.146311693767</v>
      </c>
      <c r="K150" s="48">
        <v>18171.149460717941</v>
      </c>
      <c r="L150" s="48">
        <f t="shared" si="25"/>
        <v>52249.295772411708</v>
      </c>
      <c r="M150" s="16"/>
      <c r="N150" s="48">
        <v>15135.597096188747</v>
      </c>
      <c r="O150" s="48">
        <v>8977.9343649039292</v>
      </c>
      <c r="P150" s="48">
        <f t="shared" si="26"/>
        <v>24113.531461092676</v>
      </c>
      <c r="Q150" s="16"/>
      <c r="R150" s="48">
        <v>23009.48828125</v>
      </c>
      <c r="S150" s="48">
        <v>11582.0478515625</v>
      </c>
      <c r="T150" s="48">
        <v>34591.53515625</v>
      </c>
    </row>
    <row r="151" spans="1:20" ht="15.5" x14ac:dyDescent="0.35">
      <c r="A151" s="33" t="s">
        <v>241</v>
      </c>
      <c r="B151" s="33">
        <v>1573</v>
      </c>
      <c r="C151" s="33" t="s">
        <v>260</v>
      </c>
      <c r="D151" s="16"/>
      <c r="E151" s="48">
        <v>13736.618181818183</v>
      </c>
      <c r="F151" s="48">
        <v>5449.8967292549969</v>
      </c>
      <c r="G151" s="48">
        <f t="shared" si="24"/>
        <v>19186.51491107318</v>
      </c>
      <c r="H151" s="16"/>
      <c r="I151" s="16"/>
      <c r="J151" s="48">
        <v>14926.165532876148</v>
      </c>
      <c r="K151" s="48">
        <v>4115.8098613222583</v>
      </c>
      <c r="L151" s="48">
        <f t="shared" si="25"/>
        <v>19041.975394198405</v>
      </c>
      <c r="M151" s="16"/>
      <c r="N151" s="48">
        <v>11155.631578947368</v>
      </c>
      <c r="O151" s="48">
        <v>7502.4627851140449</v>
      </c>
      <c r="P151" s="48">
        <f t="shared" si="26"/>
        <v>18658.094364061413</v>
      </c>
      <c r="Q151" s="16"/>
      <c r="R151" s="48">
        <v>8419.37109375</v>
      </c>
      <c r="S151" s="48">
        <v>7136.8720703125</v>
      </c>
      <c r="T151" s="48">
        <v>15556.2431640625</v>
      </c>
    </row>
    <row r="152" spans="1:20" ht="15.5" x14ac:dyDescent="0.35">
      <c r="A152" s="33" t="s">
        <v>241</v>
      </c>
      <c r="B152" s="33">
        <v>1576</v>
      </c>
      <c r="C152" s="33" t="s">
        <v>261</v>
      </c>
      <c r="D152" s="16"/>
      <c r="E152" s="48">
        <v>5594</v>
      </c>
      <c r="F152" s="48">
        <v>9163.8403997577225</v>
      </c>
      <c r="G152" s="48">
        <f t="shared" si="24"/>
        <v>14757.840399757722</v>
      </c>
      <c r="H152" s="16"/>
      <c r="I152" s="16"/>
      <c r="J152" s="48">
        <v>22311.333333330836</v>
      </c>
      <c r="K152" s="48">
        <v>11357.529738054804</v>
      </c>
      <c r="L152" s="48">
        <f t="shared" si="25"/>
        <v>33668.86307138564</v>
      </c>
      <c r="M152" s="16"/>
      <c r="N152" s="48">
        <v>6846</v>
      </c>
      <c r="O152" s="48">
        <v>11712.093637454982</v>
      </c>
      <c r="P152" s="48">
        <f t="shared" si="26"/>
        <v>18558.093637454982</v>
      </c>
      <c r="Q152" s="16"/>
      <c r="R152" s="48">
        <v>15359.8056640625</v>
      </c>
      <c r="S152" s="48">
        <v>10314.7470703125</v>
      </c>
      <c r="T152" s="48">
        <v>25674.552734375</v>
      </c>
    </row>
    <row r="153" spans="1:20" ht="15.5" x14ac:dyDescent="0.35">
      <c r="A153" s="33" t="s">
        <v>241</v>
      </c>
      <c r="B153" s="33">
        <v>1577</v>
      </c>
      <c r="C153" s="33" t="s">
        <v>262</v>
      </c>
      <c r="D153" s="16"/>
      <c r="E153" s="48">
        <v>25428.243544600937</v>
      </c>
      <c r="F153" s="48">
        <v>53172.02324728659</v>
      </c>
      <c r="G153" s="48">
        <f t="shared" si="24"/>
        <v>78600.266791887523</v>
      </c>
      <c r="H153" s="16"/>
      <c r="I153" s="16"/>
      <c r="J153" s="48">
        <v>83572.288207322184</v>
      </c>
      <c r="K153" s="48">
        <v>42803.444286323589</v>
      </c>
      <c r="L153" s="48">
        <f t="shared" si="25"/>
        <v>126375.73249364577</v>
      </c>
      <c r="M153" s="16"/>
      <c r="N153" s="48">
        <v>19257.460966710278</v>
      </c>
      <c r="O153" s="48">
        <v>33366.66216872738</v>
      </c>
      <c r="P153" s="48">
        <f t="shared" si="26"/>
        <v>52624.123135437658</v>
      </c>
      <c r="Q153" s="16"/>
      <c r="R153" s="48">
        <v>58598.87109375</v>
      </c>
      <c r="S153" s="48">
        <v>41232.82421875</v>
      </c>
      <c r="T153" s="48">
        <v>99831.6953125</v>
      </c>
    </row>
    <row r="154" spans="1:20" ht="15.5" x14ac:dyDescent="0.35">
      <c r="A154" s="33" t="s">
        <v>241</v>
      </c>
      <c r="B154" s="33">
        <v>1578</v>
      </c>
      <c r="C154" s="33" t="s">
        <v>263</v>
      </c>
      <c r="D154" s="16"/>
      <c r="E154" s="48">
        <v>20000</v>
      </c>
      <c r="F154" s="48">
        <v>6552.2477754962347</v>
      </c>
      <c r="G154" s="48">
        <f t="shared" si="24"/>
        <v>26552.247775496235</v>
      </c>
      <c r="H154" s="16"/>
      <c r="I154" s="16"/>
      <c r="J154" s="48">
        <v>24902.77777777327</v>
      </c>
      <c r="K154" s="48">
        <v>4569.8519269345934</v>
      </c>
      <c r="L154" s="48">
        <f t="shared" si="25"/>
        <v>29472.629704707862</v>
      </c>
      <c r="M154" s="16"/>
      <c r="N154" s="48">
        <v>11768</v>
      </c>
      <c r="O154" s="48">
        <v>3647.6447883013093</v>
      </c>
      <c r="P154" s="48">
        <f t="shared" si="26"/>
        <v>15415.64478830131</v>
      </c>
      <c r="Q154" s="16"/>
      <c r="R154" s="48">
        <v>20656.642578125</v>
      </c>
      <c r="S154" s="48">
        <v>6947.09716796875</v>
      </c>
      <c r="T154" s="48">
        <v>27603.73828125</v>
      </c>
    </row>
    <row r="155" spans="1:20" ht="15.5" x14ac:dyDescent="0.35">
      <c r="A155" s="33" t="s">
        <v>241</v>
      </c>
      <c r="B155" s="33">
        <v>1579</v>
      </c>
      <c r="C155" s="33" t="s">
        <v>264</v>
      </c>
      <c r="D155" s="16"/>
      <c r="E155" s="48">
        <v>32165</v>
      </c>
      <c r="F155" s="48">
        <v>44445.80723781389</v>
      </c>
      <c r="G155" s="48">
        <f t="shared" si="24"/>
        <v>76610.80723781389</v>
      </c>
      <c r="H155" s="16"/>
      <c r="I155" s="16"/>
      <c r="J155" s="48">
        <v>55950.44444444598</v>
      </c>
      <c r="K155" s="48">
        <v>33917.923505972794</v>
      </c>
      <c r="L155" s="48">
        <f t="shared" si="25"/>
        <v>89868.367950418775</v>
      </c>
      <c r="M155" s="16"/>
      <c r="N155" s="48">
        <v>21649</v>
      </c>
      <c r="O155" s="48">
        <v>29006.291414752115</v>
      </c>
      <c r="P155" s="48">
        <f t="shared" si="26"/>
        <v>50655.291414752115</v>
      </c>
      <c r="Q155" s="16"/>
      <c r="R155" s="48">
        <v>37231.44921875</v>
      </c>
      <c r="S155" s="48">
        <v>45445.37109375</v>
      </c>
      <c r="T155" s="48">
        <v>82676.8203125</v>
      </c>
    </row>
    <row r="156" spans="1:20" s="66" customFormat="1" ht="15.5" x14ac:dyDescent="0.35">
      <c r="A156" s="34" t="s">
        <v>267</v>
      </c>
      <c r="B156" s="34"/>
      <c r="C156" s="34"/>
      <c r="D156" s="32"/>
      <c r="E156" s="49">
        <f>SUM(E130:E155)</f>
        <v>1645242.2267175931</v>
      </c>
      <c r="F156" s="49">
        <f t="shared" ref="F156:G156" si="27">SUM(F130:F155)</f>
        <v>963584.26688117813</v>
      </c>
      <c r="G156" s="49">
        <f t="shared" si="27"/>
        <v>2608826.4935987704</v>
      </c>
      <c r="H156" s="32"/>
      <c r="I156" s="32"/>
      <c r="J156" s="49">
        <f>SUM(J130:J155)</f>
        <v>2156650.5416976195</v>
      </c>
      <c r="K156" s="49">
        <f t="shared" ref="K156:L156" si="28">SUM(K130:K155)</f>
        <v>849828.56412106857</v>
      </c>
      <c r="L156" s="49">
        <f t="shared" si="28"/>
        <v>3006479.1058186884</v>
      </c>
      <c r="M156" s="32"/>
      <c r="N156" s="49">
        <f>SUM(N130:N155)</f>
        <v>1282484.4713331072</v>
      </c>
      <c r="O156" s="49">
        <f t="shared" ref="O156:P156" si="29">SUM(O130:O155)</f>
        <v>637748.45529478951</v>
      </c>
      <c r="P156" s="49">
        <f t="shared" si="29"/>
        <v>1920232.9266278974</v>
      </c>
      <c r="Q156" s="32"/>
      <c r="R156" s="49">
        <f>SUM(R130:R155)</f>
        <v>1582080.3979492188</v>
      </c>
      <c r="S156" s="49">
        <f t="shared" ref="S156:T156" si="30">SUM(S130:S155)</f>
        <v>735319.68383789063</v>
      </c>
      <c r="T156" s="49">
        <f t="shared" si="30"/>
        <v>2317400.099609375</v>
      </c>
    </row>
    <row r="157" spans="1:20" ht="15.5" x14ac:dyDescent="0.35">
      <c r="A157" s="16"/>
      <c r="B157" s="16"/>
      <c r="C157" s="16"/>
      <c r="D157" s="16"/>
      <c r="E157" s="50"/>
      <c r="F157" s="50"/>
      <c r="G157" s="50"/>
      <c r="H157" s="16"/>
      <c r="I157" s="16"/>
      <c r="J157" s="50"/>
      <c r="K157" s="50"/>
      <c r="L157" s="50"/>
      <c r="M157" s="16"/>
      <c r="N157" s="50"/>
      <c r="O157" s="50"/>
      <c r="P157" s="50"/>
      <c r="Q157" s="16"/>
      <c r="R157" s="50"/>
      <c r="S157" s="50"/>
      <c r="T157" s="50"/>
    </row>
    <row r="158" spans="1:20" ht="15.5" x14ac:dyDescent="0.35">
      <c r="A158" s="33" t="s">
        <v>268</v>
      </c>
      <c r="B158" s="33">
        <v>4601</v>
      </c>
      <c r="C158" s="33" t="s">
        <v>269</v>
      </c>
      <c r="D158" s="16"/>
      <c r="E158" s="48">
        <v>3335261.0540718432</v>
      </c>
      <c r="F158" s="48">
        <v>2317061.3215767811</v>
      </c>
      <c r="G158" s="48">
        <f>E158+F158</f>
        <v>5652322.3756486243</v>
      </c>
      <c r="H158" s="16"/>
      <c r="I158" s="16"/>
      <c r="J158" s="48">
        <v>3489314.948777182</v>
      </c>
      <c r="K158" s="48">
        <v>1758151.0685474838</v>
      </c>
      <c r="L158" s="48">
        <f>J158+K158</f>
        <v>5247466.0173246656</v>
      </c>
      <c r="M158" s="16"/>
      <c r="N158" s="48">
        <v>2214930.1989227664</v>
      </c>
      <c r="O158" s="48">
        <v>1256322.16777261</v>
      </c>
      <c r="P158" s="48">
        <f>O158+N158</f>
        <v>3471252.3666953761</v>
      </c>
      <c r="Q158" s="16"/>
      <c r="R158" s="48">
        <v>3562229.75</v>
      </c>
      <c r="S158" s="48">
        <v>1954725.5</v>
      </c>
      <c r="T158" s="48">
        <v>5516955.5</v>
      </c>
    </row>
    <row r="159" spans="1:20" ht="15.5" x14ac:dyDescent="0.35">
      <c r="A159" s="33" t="s">
        <v>268</v>
      </c>
      <c r="B159" s="33">
        <v>4602</v>
      </c>
      <c r="C159" s="33" t="s">
        <v>303</v>
      </c>
      <c r="D159" s="16"/>
      <c r="E159" s="48">
        <v>119419.88157894736</v>
      </c>
      <c r="F159" s="48">
        <v>1258232.7274578845</v>
      </c>
      <c r="G159" s="48">
        <f t="shared" ref="G159:G200" si="31">E159+F159</f>
        <v>1377652.6090368319</v>
      </c>
      <c r="H159" s="16"/>
      <c r="I159" s="16"/>
      <c r="J159" s="48">
        <v>116899.30169855535</v>
      </c>
      <c r="K159" s="48">
        <v>1476846.1771336915</v>
      </c>
      <c r="L159" s="48">
        <f t="shared" ref="L159:L200" si="32">J159+K159</f>
        <v>1593745.4788322467</v>
      </c>
      <c r="M159" s="16"/>
      <c r="N159" s="48">
        <v>100628.30763391888</v>
      </c>
      <c r="O159" s="48">
        <v>1666326.4998776608</v>
      </c>
      <c r="P159" s="48">
        <f t="shared" ref="P159:P200" si="33">O159+N159</f>
        <v>1766954.8075115797</v>
      </c>
      <c r="Q159" s="16"/>
      <c r="R159" s="48">
        <v>100535.78125</v>
      </c>
      <c r="S159" s="48">
        <v>1531841.875</v>
      </c>
      <c r="T159" s="48">
        <v>1632377.625</v>
      </c>
    </row>
    <row r="160" spans="1:20" ht="15.5" x14ac:dyDescent="0.35">
      <c r="A160" s="33" t="s">
        <v>268</v>
      </c>
      <c r="B160" s="33">
        <v>4611</v>
      </c>
      <c r="C160" s="33" t="s">
        <v>270</v>
      </c>
      <c r="D160" s="16"/>
      <c r="E160" s="48">
        <v>15706</v>
      </c>
      <c r="F160" s="48">
        <v>274</v>
      </c>
      <c r="G160" s="48">
        <f t="shared" si="31"/>
        <v>15980</v>
      </c>
      <c r="H160" s="16"/>
      <c r="I160" s="16"/>
      <c r="J160" s="48">
        <v>30996.185818010948</v>
      </c>
      <c r="K160" s="48">
        <v>301</v>
      </c>
      <c r="L160" s="48">
        <f t="shared" si="32"/>
        <v>31297.185818010948</v>
      </c>
      <c r="M160" s="16"/>
      <c r="N160" s="48">
        <v>15491.333333333332</v>
      </c>
      <c r="O160" s="48">
        <v>255</v>
      </c>
      <c r="P160" s="48">
        <f t="shared" si="33"/>
        <v>15746.333333333332</v>
      </c>
      <c r="Q160" s="16"/>
      <c r="R160" s="48">
        <v>18803</v>
      </c>
      <c r="S160" s="48">
        <v>0</v>
      </c>
      <c r="T160" s="48">
        <v>18803</v>
      </c>
    </row>
    <row r="161" spans="1:20" ht="15.5" x14ac:dyDescent="0.35">
      <c r="A161" s="33" t="s">
        <v>268</v>
      </c>
      <c r="B161" s="33">
        <v>4612</v>
      </c>
      <c r="C161" s="33" t="s">
        <v>271</v>
      </c>
      <c r="D161" s="16"/>
      <c r="E161" s="48">
        <v>6215.1111111111113</v>
      </c>
      <c r="F161" s="48">
        <v>7385.8685645063597</v>
      </c>
      <c r="G161" s="48">
        <f t="shared" si="31"/>
        <v>13600.979675617471</v>
      </c>
      <c r="H161" s="16"/>
      <c r="I161" s="16"/>
      <c r="J161" s="48">
        <v>4758.4590163983576</v>
      </c>
      <c r="K161" s="48">
        <v>5942.1697996959474</v>
      </c>
      <c r="L161" s="48">
        <f t="shared" si="32"/>
        <v>10700.628816094304</v>
      </c>
      <c r="M161" s="16"/>
      <c r="N161" s="48">
        <v>2666.8208955223881</v>
      </c>
      <c r="O161" s="48">
        <v>6378.2010804321726</v>
      </c>
      <c r="P161" s="48">
        <f t="shared" si="33"/>
        <v>9045.0219759545616</v>
      </c>
      <c r="Q161" s="16"/>
      <c r="R161" s="48">
        <v>2831</v>
      </c>
      <c r="S161" s="48">
        <v>5346.24755859375</v>
      </c>
      <c r="T161" s="48">
        <v>8177.24755859375</v>
      </c>
    </row>
    <row r="162" spans="1:20" ht="15.5" x14ac:dyDescent="0.35">
      <c r="A162" s="33" t="s">
        <v>268</v>
      </c>
      <c r="B162" s="33">
        <v>4613</v>
      </c>
      <c r="C162" s="33" t="s">
        <v>272</v>
      </c>
      <c r="D162" s="16"/>
      <c r="E162" s="48">
        <v>26886</v>
      </c>
      <c r="F162" s="48">
        <v>14624.505905511811</v>
      </c>
      <c r="G162" s="48">
        <f t="shared" si="31"/>
        <v>41510.505905511811</v>
      </c>
      <c r="H162" s="16"/>
      <c r="I162" s="16"/>
      <c r="J162" s="48">
        <v>28674.827424181163</v>
      </c>
      <c r="K162" s="48">
        <v>13383.979661018206</v>
      </c>
      <c r="L162" s="48">
        <f t="shared" si="32"/>
        <v>42058.807085199369</v>
      </c>
      <c r="M162" s="16"/>
      <c r="N162" s="48">
        <v>19859</v>
      </c>
      <c r="O162" s="48">
        <v>15548.033013205282</v>
      </c>
      <c r="P162" s="48">
        <f t="shared" si="33"/>
        <v>35407.033013205284</v>
      </c>
      <c r="Q162" s="16"/>
      <c r="R162" s="48">
        <v>25647</v>
      </c>
      <c r="S162" s="48">
        <v>12105.470703125</v>
      </c>
      <c r="T162" s="48">
        <v>37752.47265625</v>
      </c>
    </row>
    <row r="163" spans="1:20" ht="15.5" x14ac:dyDescent="0.35">
      <c r="A163" s="33" t="s">
        <v>268</v>
      </c>
      <c r="B163" s="33">
        <v>4614</v>
      </c>
      <c r="C163" s="33" t="s">
        <v>273</v>
      </c>
      <c r="D163" s="16"/>
      <c r="E163" s="48">
        <v>133430.41231353191</v>
      </c>
      <c r="F163" s="48">
        <v>49758.545881284066</v>
      </c>
      <c r="G163" s="48">
        <f t="shared" si="31"/>
        <v>183188.95819481596</v>
      </c>
      <c r="H163" s="16"/>
      <c r="I163" s="16"/>
      <c r="J163" s="48">
        <v>205068.49118490011</v>
      </c>
      <c r="K163" s="48">
        <v>49092.658859727831</v>
      </c>
      <c r="L163" s="48">
        <f t="shared" si="32"/>
        <v>254161.15004462795</v>
      </c>
      <c r="M163" s="16"/>
      <c r="N163" s="48">
        <v>127171.03683952123</v>
      </c>
      <c r="O163" s="48">
        <v>49612.206482593036</v>
      </c>
      <c r="P163" s="48">
        <f t="shared" si="33"/>
        <v>176783.24332211426</v>
      </c>
      <c r="Q163" s="16"/>
      <c r="R163" s="48">
        <v>164151.421875</v>
      </c>
      <c r="S163" s="48">
        <v>40653.88671875</v>
      </c>
      <c r="T163" s="48">
        <v>204805.3125</v>
      </c>
    </row>
    <row r="164" spans="1:20" ht="15.5" x14ac:dyDescent="0.35">
      <c r="A164" s="33" t="s">
        <v>268</v>
      </c>
      <c r="B164" s="33">
        <v>4615</v>
      </c>
      <c r="C164" s="33" t="s">
        <v>274</v>
      </c>
      <c r="D164" s="16"/>
      <c r="E164" s="48">
        <v>9296</v>
      </c>
      <c r="F164" s="48">
        <v>0</v>
      </c>
      <c r="G164" s="48">
        <f t="shared" si="31"/>
        <v>9296</v>
      </c>
      <c r="H164" s="16"/>
      <c r="I164" s="16"/>
      <c r="J164" s="48">
        <v>8884</v>
      </c>
      <c r="K164" s="48"/>
      <c r="L164" s="48">
        <f t="shared" si="32"/>
        <v>8884</v>
      </c>
      <c r="M164" s="16"/>
      <c r="N164" s="48">
        <v>6417</v>
      </c>
      <c r="O164" s="48">
        <v>0</v>
      </c>
      <c r="P164" s="48">
        <f t="shared" si="33"/>
        <v>6417</v>
      </c>
      <c r="Q164" s="16"/>
      <c r="R164" s="48">
        <v>9909</v>
      </c>
      <c r="S164" s="48">
        <v>0</v>
      </c>
      <c r="T164" s="48">
        <v>9909</v>
      </c>
    </row>
    <row r="165" spans="1:20" ht="15.5" x14ac:dyDescent="0.35">
      <c r="A165" s="33" t="s">
        <v>268</v>
      </c>
      <c r="B165" s="33">
        <v>4616</v>
      </c>
      <c r="C165" s="33" t="s">
        <v>275</v>
      </c>
      <c r="D165" s="16"/>
      <c r="E165" s="48">
        <v>8740</v>
      </c>
      <c r="F165" s="48">
        <v>75</v>
      </c>
      <c r="G165" s="48">
        <f t="shared" si="31"/>
        <v>8815</v>
      </c>
      <c r="H165" s="16"/>
      <c r="I165" s="16"/>
      <c r="J165" s="48">
        <v>3850</v>
      </c>
      <c r="K165" s="48">
        <v>0</v>
      </c>
      <c r="L165" s="48">
        <f t="shared" si="32"/>
        <v>3850</v>
      </c>
      <c r="M165" s="16"/>
      <c r="N165" s="48">
        <v>9375</v>
      </c>
      <c r="O165" s="48">
        <v>0</v>
      </c>
      <c r="P165" s="48">
        <f t="shared" si="33"/>
        <v>9375</v>
      </c>
      <c r="Q165" s="16"/>
      <c r="R165" s="48">
        <v>6074</v>
      </c>
      <c r="S165" s="48">
        <v>0</v>
      </c>
      <c r="T165" s="48">
        <v>6074</v>
      </c>
    </row>
    <row r="166" spans="1:20" ht="15.5" x14ac:dyDescent="0.35">
      <c r="A166" s="33" t="s">
        <v>268</v>
      </c>
      <c r="B166" s="33">
        <v>4617</v>
      </c>
      <c r="C166" s="33" t="s">
        <v>276</v>
      </c>
      <c r="D166" s="16"/>
      <c r="E166" s="48">
        <v>29205</v>
      </c>
      <c r="F166" s="48">
        <v>25325.042297597414</v>
      </c>
      <c r="G166" s="48">
        <f t="shared" si="31"/>
        <v>54530.042297597414</v>
      </c>
      <c r="H166" s="16"/>
      <c r="I166" s="16"/>
      <c r="J166" s="48">
        <v>135426.53759077447</v>
      </c>
      <c r="K166" s="48">
        <v>20126.501440422533</v>
      </c>
      <c r="L166" s="48">
        <f t="shared" si="32"/>
        <v>155553.039031197</v>
      </c>
      <c r="M166" s="16"/>
      <c r="N166" s="48">
        <v>42247.333333333328</v>
      </c>
      <c r="O166" s="48">
        <v>23080.378339395458</v>
      </c>
      <c r="P166" s="48">
        <f t="shared" si="33"/>
        <v>65327.711672728787</v>
      </c>
      <c r="Q166" s="16"/>
      <c r="R166" s="48">
        <v>56741.89453125</v>
      </c>
      <c r="S166" s="48">
        <v>19357.021484375</v>
      </c>
      <c r="T166" s="48">
        <v>76098.9140625</v>
      </c>
    </row>
    <row r="167" spans="1:20" ht="15.5" x14ac:dyDescent="0.35">
      <c r="A167" s="33" t="s">
        <v>268</v>
      </c>
      <c r="B167" s="33">
        <v>4618</v>
      </c>
      <c r="C167" s="33" t="s">
        <v>307</v>
      </c>
      <c r="D167" s="16"/>
      <c r="E167" s="48">
        <v>172616.13333333333</v>
      </c>
      <c r="F167" s="48">
        <v>116256.75718880874</v>
      </c>
      <c r="G167" s="48">
        <f t="shared" si="31"/>
        <v>288872.89052214206</v>
      </c>
      <c r="H167" s="16"/>
      <c r="I167" s="16"/>
      <c r="J167" s="48">
        <v>191950.40476789433</v>
      </c>
      <c r="K167" s="48">
        <v>107918.99901893715</v>
      </c>
      <c r="L167" s="48">
        <f t="shared" si="32"/>
        <v>299869.40378683148</v>
      </c>
      <c r="M167" s="16"/>
      <c r="N167" s="48">
        <v>127212.49315068492</v>
      </c>
      <c r="O167" s="48">
        <v>99438.891235598727</v>
      </c>
      <c r="P167" s="48">
        <f t="shared" si="33"/>
        <v>226651.38438628364</v>
      </c>
      <c r="Q167" s="16"/>
      <c r="R167" s="48">
        <v>157166.25</v>
      </c>
      <c r="S167" s="48">
        <v>109594.7734375</v>
      </c>
      <c r="T167" s="48">
        <v>266761.03125</v>
      </c>
    </row>
    <row r="168" spans="1:20" ht="15.5" x14ac:dyDescent="0.35">
      <c r="A168" s="33" t="s">
        <v>268</v>
      </c>
      <c r="B168" s="33">
        <v>4619</v>
      </c>
      <c r="C168" s="33" t="s">
        <v>277</v>
      </c>
      <c r="D168" s="16"/>
      <c r="E168" s="48">
        <v>56107</v>
      </c>
      <c r="F168" s="48">
        <v>7172</v>
      </c>
      <c r="G168" s="48">
        <f t="shared" si="31"/>
        <v>63279</v>
      </c>
      <c r="H168" s="16"/>
      <c r="I168" s="16"/>
      <c r="J168" s="48">
        <v>41179</v>
      </c>
      <c r="K168" s="48">
        <v>2252</v>
      </c>
      <c r="L168" s="48">
        <f t="shared" si="32"/>
        <v>43431</v>
      </c>
      <c r="M168" s="16"/>
      <c r="N168" s="48">
        <v>37100</v>
      </c>
      <c r="O168" s="48">
        <v>1740</v>
      </c>
      <c r="P168" s="48">
        <f t="shared" si="33"/>
        <v>38840</v>
      </c>
      <c r="Q168" s="16"/>
      <c r="R168" s="48">
        <v>53229</v>
      </c>
      <c r="S168" s="48">
        <v>6752</v>
      </c>
      <c r="T168" s="48">
        <v>59981</v>
      </c>
    </row>
    <row r="169" spans="1:20" ht="15.5" x14ac:dyDescent="0.35">
      <c r="A169" s="33" t="s">
        <v>268</v>
      </c>
      <c r="B169" s="33">
        <v>4620</v>
      </c>
      <c r="C169" s="33" t="s">
        <v>278</v>
      </c>
      <c r="D169" s="16"/>
      <c r="E169" s="48">
        <v>32231</v>
      </c>
      <c r="F169" s="48">
        <v>33</v>
      </c>
      <c r="G169" s="48">
        <f t="shared" si="31"/>
        <v>32264</v>
      </c>
      <c r="H169" s="16"/>
      <c r="I169" s="16"/>
      <c r="J169" s="48">
        <v>42420.631910536154</v>
      </c>
      <c r="K169" s="48">
        <v>9</v>
      </c>
      <c r="L169" s="48">
        <f t="shared" si="32"/>
        <v>42429.631910536154</v>
      </c>
      <c r="M169" s="16"/>
      <c r="N169" s="48">
        <v>21836.083333333332</v>
      </c>
      <c r="O169" s="48">
        <v>0</v>
      </c>
      <c r="P169" s="48">
        <f t="shared" si="33"/>
        <v>21836.083333333332</v>
      </c>
      <c r="Q169" s="16"/>
      <c r="R169" s="48">
        <v>42304.71484375</v>
      </c>
      <c r="S169" s="48">
        <v>0</v>
      </c>
      <c r="T169" s="48">
        <v>42304.71484375</v>
      </c>
    </row>
    <row r="170" spans="1:20" ht="15.5" x14ac:dyDescent="0.35">
      <c r="A170" s="33" t="s">
        <v>268</v>
      </c>
      <c r="B170" s="33">
        <v>4621</v>
      </c>
      <c r="C170" s="33" t="s">
        <v>304</v>
      </c>
      <c r="D170" s="16"/>
      <c r="E170" s="48">
        <v>295516.82989922713</v>
      </c>
      <c r="F170" s="48">
        <v>160515.5963308622</v>
      </c>
      <c r="G170" s="48">
        <f t="shared" si="31"/>
        <v>456032.42623008933</v>
      </c>
      <c r="H170" s="16"/>
      <c r="I170" s="16"/>
      <c r="J170" s="48">
        <v>256757.55418597593</v>
      </c>
      <c r="K170" s="48">
        <v>96636.891233922302</v>
      </c>
      <c r="L170" s="48">
        <f t="shared" si="32"/>
        <v>353394.44541989826</v>
      </c>
      <c r="M170" s="16"/>
      <c r="N170" s="48">
        <v>160274.17498409029</v>
      </c>
      <c r="O170" s="48">
        <v>47988.492297262324</v>
      </c>
      <c r="P170" s="48">
        <f t="shared" si="33"/>
        <v>208262.66728135262</v>
      </c>
      <c r="Q170" s="16"/>
      <c r="R170" s="48">
        <v>198001.25</v>
      </c>
      <c r="S170" s="48">
        <v>106921.4609375</v>
      </c>
      <c r="T170" s="48">
        <v>304922.71875</v>
      </c>
    </row>
    <row r="171" spans="1:20" ht="15.5" x14ac:dyDescent="0.35">
      <c r="A171" s="33" t="s">
        <v>268</v>
      </c>
      <c r="B171" s="33">
        <v>4622</v>
      </c>
      <c r="C171" s="33" t="s">
        <v>279</v>
      </c>
      <c r="D171" s="16"/>
      <c r="E171" s="48">
        <v>79991.397078353257</v>
      </c>
      <c r="F171" s="48">
        <v>54923.100369560831</v>
      </c>
      <c r="G171" s="48">
        <f t="shared" si="31"/>
        <v>134914.49744791409</v>
      </c>
      <c r="H171" s="16"/>
      <c r="I171" s="16"/>
      <c r="J171" s="48">
        <v>95753.652313183615</v>
      </c>
      <c r="K171" s="48">
        <v>50757.450231100549</v>
      </c>
      <c r="L171" s="48">
        <f t="shared" si="32"/>
        <v>146511.10254428416</v>
      </c>
      <c r="M171" s="16"/>
      <c r="N171" s="48">
        <v>63839.891598305163</v>
      </c>
      <c r="O171" s="48">
        <v>54693.23949579832</v>
      </c>
      <c r="P171" s="48">
        <f t="shared" si="33"/>
        <v>118533.13109410348</v>
      </c>
      <c r="Q171" s="16"/>
      <c r="R171" s="48">
        <v>78265.421875</v>
      </c>
      <c r="S171" s="48">
        <v>39954.984375</v>
      </c>
      <c r="T171" s="48">
        <v>118220.40625</v>
      </c>
    </row>
    <row r="172" spans="1:20" ht="15.5" x14ac:dyDescent="0.35">
      <c r="A172" s="33" t="s">
        <v>268</v>
      </c>
      <c r="B172" s="33">
        <v>4623</v>
      </c>
      <c r="C172" s="33" t="s">
        <v>280</v>
      </c>
      <c r="D172" s="16"/>
      <c r="E172" s="48">
        <v>7321</v>
      </c>
      <c r="F172" s="48">
        <v>173</v>
      </c>
      <c r="G172" s="48">
        <f t="shared" si="31"/>
        <v>7494</v>
      </c>
      <c r="H172" s="16"/>
      <c r="I172" s="16"/>
      <c r="J172" s="48">
        <v>4993</v>
      </c>
      <c r="K172" s="48"/>
      <c r="L172" s="48">
        <f t="shared" si="32"/>
        <v>4993</v>
      </c>
      <c r="M172" s="16"/>
      <c r="N172" s="48">
        <v>4282</v>
      </c>
      <c r="O172" s="48">
        <v>0</v>
      </c>
      <c r="P172" s="48">
        <f t="shared" si="33"/>
        <v>4282</v>
      </c>
      <c r="Q172" s="16"/>
      <c r="R172" s="48">
        <v>5368</v>
      </c>
      <c r="S172" s="48">
        <v>0</v>
      </c>
      <c r="T172" s="48">
        <v>5368</v>
      </c>
    </row>
    <row r="173" spans="1:20" ht="15.5" x14ac:dyDescent="0.35">
      <c r="A173" s="33" t="s">
        <v>268</v>
      </c>
      <c r="B173" s="33">
        <v>4624</v>
      </c>
      <c r="C173" s="33" t="s">
        <v>305</v>
      </c>
      <c r="D173" s="16"/>
      <c r="E173" s="48">
        <v>140064.88293650793</v>
      </c>
      <c r="F173" s="48">
        <v>234259.28609422495</v>
      </c>
      <c r="G173" s="48">
        <f t="shared" si="31"/>
        <v>374324.16903073288</v>
      </c>
      <c r="H173" s="16"/>
      <c r="I173" s="16"/>
      <c r="J173" s="48">
        <v>129010.33468020314</v>
      </c>
      <c r="K173" s="48">
        <v>217390.85902557179</v>
      </c>
      <c r="L173" s="48">
        <f t="shared" si="32"/>
        <v>346401.19370577496</v>
      </c>
      <c r="M173" s="16"/>
      <c r="N173" s="48">
        <v>75827.031683020003</v>
      </c>
      <c r="O173" s="48">
        <v>206828.8328211632</v>
      </c>
      <c r="P173" s="48">
        <f t="shared" si="33"/>
        <v>282655.86450418318</v>
      </c>
      <c r="Q173" s="16"/>
      <c r="R173" s="48">
        <v>129605.859375</v>
      </c>
      <c r="S173" s="48">
        <v>30383</v>
      </c>
      <c r="T173" s="48">
        <v>159988.859375</v>
      </c>
    </row>
    <row r="174" spans="1:20" ht="15.5" x14ac:dyDescent="0.35">
      <c r="A174" s="33" t="s">
        <v>268</v>
      </c>
      <c r="B174" s="33">
        <v>4625</v>
      </c>
      <c r="C174" s="33" t="s">
        <v>281</v>
      </c>
      <c r="D174" s="16"/>
      <c r="E174" s="48">
        <v>33882</v>
      </c>
      <c r="F174" s="48">
        <v>20075.516454673932</v>
      </c>
      <c r="G174" s="48">
        <f t="shared" si="31"/>
        <v>53957.516454673932</v>
      </c>
      <c r="H174" s="16"/>
      <c r="I174" s="16"/>
      <c r="J174" s="48">
        <v>48524.714801445887</v>
      </c>
      <c r="K174" s="48">
        <v>16250.603962145233</v>
      </c>
      <c r="L174" s="48">
        <f t="shared" si="32"/>
        <v>64775.318763591116</v>
      </c>
      <c r="M174" s="16"/>
      <c r="N174" s="48">
        <v>28218</v>
      </c>
      <c r="O174" s="48">
        <v>19280.402160864345</v>
      </c>
      <c r="P174" s="48">
        <f t="shared" si="33"/>
        <v>47498.402160864345</v>
      </c>
      <c r="Q174" s="16"/>
      <c r="R174" s="48">
        <v>29248.93359375</v>
      </c>
      <c r="S174" s="48">
        <v>15419.87109375</v>
      </c>
      <c r="T174" s="48">
        <v>44668.8046875</v>
      </c>
    </row>
    <row r="175" spans="1:20" ht="15.5" x14ac:dyDescent="0.35">
      <c r="A175" s="33" t="s">
        <v>268</v>
      </c>
      <c r="B175" s="33">
        <v>4626</v>
      </c>
      <c r="C175" s="33" t="s">
        <v>308</v>
      </c>
      <c r="D175" s="16"/>
      <c r="E175" s="48">
        <v>84517.95151491143</v>
      </c>
      <c r="F175" s="48">
        <v>133940.36617958813</v>
      </c>
      <c r="G175" s="48">
        <f t="shared" si="31"/>
        <v>218458.31769449956</v>
      </c>
      <c r="H175" s="16"/>
      <c r="I175" s="16"/>
      <c r="J175" s="48">
        <v>196360.39938039845</v>
      </c>
      <c r="K175" s="48">
        <v>114560.03992912885</v>
      </c>
      <c r="L175" s="48">
        <f t="shared" si="32"/>
        <v>310920.43930952728</v>
      </c>
      <c r="M175" s="16"/>
      <c r="N175" s="48">
        <v>136091.81161678696</v>
      </c>
      <c r="O175" s="48">
        <v>139849.09642170122</v>
      </c>
      <c r="P175" s="48">
        <f t="shared" si="33"/>
        <v>275940.90803848818</v>
      </c>
      <c r="Q175" s="16"/>
      <c r="R175" s="48">
        <v>166163.140625</v>
      </c>
      <c r="S175" s="48">
        <v>147255.921875</v>
      </c>
      <c r="T175" s="48">
        <v>313419.0625</v>
      </c>
    </row>
    <row r="176" spans="1:20" ht="15.5" x14ac:dyDescent="0.35">
      <c r="A176" s="33" t="s">
        <v>268</v>
      </c>
      <c r="B176" s="33">
        <v>4627</v>
      </c>
      <c r="C176" s="33" t="s">
        <v>282</v>
      </c>
      <c r="D176" s="16"/>
      <c r="E176" s="48">
        <v>79109.293650793654</v>
      </c>
      <c r="F176" s="48">
        <v>58987.108116293159</v>
      </c>
      <c r="G176" s="48">
        <f t="shared" si="31"/>
        <v>138096.40176708682</v>
      </c>
      <c r="H176" s="16"/>
      <c r="I176" s="16"/>
      <c r="J176" s="48">
        <v>46429.245653342427</v>
      </c>
      <c r="K176" s="48">
        <v>47068.098613222588</v>
      </c>
      <c r="L176" s="48">
        <f t="shared" si="32"/>
        <v>93497.344266565022</v>
      </c>
      <c r="M176" s="16"/>
      <c r="N176" s="48">
        <v>25918.272189349111</v>
      </c>
      <c r="O176" s="48">
        <v>49296.407563025212</v>
      </c>
      <c r="P176" s="48">
        <f t="shared" si="33"/>
        <v>75214.67975237433</v>
      </c>
      <c r="Q176" s="16"/>
      <c r="R176" s="48">
        <v>28028.060546875</v>
      </c>
      <c r="S176" s="48">
        <v>39178.859375</v>
      </c>
      <c r="T176" s="48">
        <v>67206.921875</v>
      </c>
    </row>
    <row r="177" spans="1:20" ht="15.5" x14ac:dyDescent="0.35">
      <c r="A177" s="33" t="s">
        <v>268</v>
      </c>
      <c r="B177" s="33">
        <v>4628</v>
      </c>
      <c r="C177" s="33" t="s">
        <v>283</v>
      </c>
      <c r="D177" s="16"/>
      <c r="E177" s="48">
        <v>3441</v>
      </c>
      <c r="F177" s="48">
        <v>16502</v>
      </c>
      <c r="G177" s="48">
        <f t="shared" si="31"/>
        <v>19943</v>
      </c>
      <c r="H177" s="16"/>
      <c r="I177" s="16"/>
      <c r="J177" s="48">
        <v>16130.590252728936</v>
      </c>
      <c r="K177" s="48">
        <v>15630</v>
      </c>
      <c r="L177" s="48">
        <f t="shared" si="32"/>
        <v>31760.590252728936</v>
      </c>
      <c r="M177" s="16"/>
      <c r="N177" s="48">
        <v>1324</v>
      </c>
      <c r="O177" s="48">
        <v>9351.1875</v>
      </c>
      <c r="P177" s="48">
        <f t="shared" si="33"/>
        <v>10675.1875</v>
      </c>
      <c r="Q177" s="16"/>
      <c r="R177" s="48">
        <v>12204.7265625</v>
      </c>
      <c r="S177" s="48">
        <v>16603</v>
      </c>
      <c r="T177" s="48">
        <v>28807.7265625</v>
      </c>
    </row>
    <row r="178" spans="1:20" ht="15.5" x14ac:dyDescent="0.35">
      <c r="A178" s="33" t="s">
        <v>268</v>
      </c>
      <c r="B178" s="33">
        <v>4629</v>
      </c>
      <c r="C178" s="33" t="s">
        <v>284</v>
      </c>
      <c r="D178" s="16"/>
      <c r="E178" s="48">
        <v>2129</v>
      </c>
      <c r="F178" s="48">
        <v>0</v>
      </c>
      <c r="G178" s="48">
        <f t="shared" si="31"/>
        <v>2129</v>
      </c>
      <c r="H178" s="16"/>
      <c r="I178" s="16"/>
      <c r="J178" s="48">
        <v>2759</v>
      </c>
      <c r="K178" s="48">
        <v>94</v>
      </c>
      <c r="L178" s="48">
        <f t="shared" si="32"/>
        <v>2853</v>
      </c>
      <c r="M178" s="16"/>
      <c r="N178" s="48">
        <v>1306</v>
      </c>
      <c r="O178" s="48">
        <v>149</v>
      </c>
      <c r="P178" s="48">
        <f t="shared" si="33"/>
        <v>1455</v>
      </c>
      <c r="Q178" s="16"/>
      <c r="R178" s="48">
        <v>1911</v>
      </c>
      <c r="S178" s="48">
        <v>32</v>
      </c>
      <c r="T178" s="48">
        <v>1943</v>
      </c>
    </row>
    <row r="179" spans="1:20" s="66" customFormat="1" ht="15.5" x14ac:dyDescent="0.35">
      <c r="A179" s="33" t="s">
        <v>268</v>
      </c>
      <c r="B179" s="33">
        <v>4630</v>
      </c>
      <c r="C179" s="33" t="s">
        <v>285</v>
      </c>
      <c r="D179" s="16"/>
      <c r="E179" s="48">
        <v>13774.349206349207</v>
      </c>
      <c r="F179" s="48">
        <v>43460.511811023622</v>
      </c>
      <c r="G179" s="48">
        <f t="shared" si="31"/>
        <v>57234.86101737283</v>
      </c>
      <c r="H179" s="32"/>
      <c r="I179" s="32"/>
      <c r="J179" s="48">
        <v>16829.981693526985</v>
      </c>
      <c r="K179" s="48">
        <v>35569.859167933551</v>
      </c>
      <c r="L179" s="48">
        <f t="shared" si="32"/>
        <v>52399.840861460536</v>
      </c>
      <c r="M179" s="32"/>
      <c r="N179" s="48">
        <v>5268</v>
      </c>
      <c r="O179" s="48">
        <v>36226.066026410568</v>
      </c>
      <c r="P179" s="48">
        <f t="shared" si="33"/>
        <v>41494.066026410568</v>
      </c>
      <c r="Q179" s="32"/>
      <c r="R179" s="48">
        <v>17934.052734375</v>
      </c>
      <c r="S179" s="48">
        <v>35668.453125</v>
      </c>
      <c r="T179" s="48">
        <v>53602.5078125</v>
      </c>
    </row>
    <row r="180" spans="1:20" ht="15.5" x14ac:dyDescent="0.35">
      <c r="A180" s="33" t="s">
        <v>268</v>
      </c>
      <c r="B180" s="33">
        <v>4631</v>
      </c>
      <c r="C180" s="33" t="s">
        <v>309</v>
      </c>
      <c r="D180" s="16"/>
      <c r="E180" s="48">
        <v>48745.968253968254</v>
      </c>
      <c r="F180" s="48">
        <v>81262.622176591365</v>
      </c>
      <c r="G180" s="48">
        <f t="shared" si="31"/>
        <v>130008.59043055962</v>
      </c>
      <c r="H180" s="16"/>
      <c r="I180" s="16"/>
      <c r="J180" s="48">
        <v>56024.630725004899</v>
      </c>
      <c r="K180" s="48">
        <v>73503.576784752484</v>
      </c>
      <c r="L180" s="48">
        <f t="shared" si="32"/>
        <v>129528.20750975738</v>
      </c>
      <c r="M180" s="16"/>
      <c r="N180" s="48">
        <v>58947</v>
      </c>
      <c r="O180" s="48">
        <v>63315.621152865155</v>
      </c>
      <c r="P180" s="48">
        <f t="shared" si="33"/>
        <v>122262.62115286515</v>
      </c>
      <c r="Q180" s="16"/>
      <c r="R180" s="48">
        <v>36433.06640625</v>
      </c>
      <c r="S180" s="48">
        <v>72776.53125</v>
      </c>
      <c r="T180" s="48">
        <v>109209.6015625</v>
      </c>
    </row>
    <row r="181" spans="1:20" ht="15.5" x14ac:dyDescent="0.35">
      <c r="A181" s="33" t="s">
        <v>268</v>
      </c>
      <c r="B181" s="33">
        <v>4632</v>
      </c>
      <c r="C181" s="33" t="s">
        <v>286</v>
      </c>
      <c r="D181" s="16"/>
      <c r="E181" s="48">
        <v>7347</v>
      </c>
      <c r="F181" s="48">
        <v>6024</v>
      </c>
      <c r="G181" s="48">
        <f t="shared" si="31"/>
        <v>13371</v>
      </c>
      <c r="H181" s="16"/>
      <c r="I181" s="16"/>
      <c r="J181" s="48">
        <v>10731</v>
      </c>
      <c r="K181" s="48">
        <v>4065</v>
      </c>
      <c r="L181" s="48">
        <f t="shared" si="32"/>
        <v>14796</v>
      </c>
      <c r="M181" s="16"/>
      <c r="N181" s="48">
        <v>8211</v>
      </c>
      <c r="O181" s="48">
        <v>4676</v>
      </c>
      <c r="P181" s="48">
        <f t="shared" si="33"/>
        <v>12887</v>
      </c>
      <c r="Q181" s="16"/>
      <c r="R181" s="48">
        <v>9475</v>
      </c>
      <c r="S181" s="48">
        <v>3068</v>
      </c>
      <c r="T181" s="48">
        <v>12543</v>
      </c>
    </row>
    <row r="182" spans="1:20" ht="15.5" x14ac:dyDescent="0.35">
      <c r="A182" s="33" t="s">
        <v>268</v>
      </c>
      <c r="B182" s="33">
        <v>4633</v>
      </c>
      <c r="C182" s="33" t="s">
        <v>287</v>
      </c>
      <c r="D182" s="16"/>
      <c r="E182" s="48">
        <v>1748</v>
      </c>
      <c r="F182" s="48">
        <v>67</v>
      </c>
      <c r="G182" s="48">
        <f t="shared" si="31"/>
        <v>1815</v>
      </c>
      <c r="H182" s="16"/>
      <c r="I182" s="16"/>
      <c r="J182" s="48">
        <v>648</v>
      </c>
      <c r="K182" s="48">
        <v>0</v>
      </c>
      <c r="L182" s="48">
        <f t="shared" si="32"/>
        <v>648</v>
      </c>
      <c r="M182" s="16"/>
      <c r="N182" s="48">
        <v>375</v>
      </c>
      <c r="O182" s="48">
        <v>0</v>
      </c>
      <c r="P182" s="48">
        <f t="shared" si="33"/>
        <v>375</v>
      </c>
      <c r="Q182" s="16"/>
      <c r="R182" s="48">
        <v>395</v>
      </c>
      <c r="S182" s="48">
        <v>0</v>
      </c>
      <c r="T182" s="48">
        <v>395</v>
      </c>
    </row>
    <row r="183" spans="1:20" ht="15.5" x14ac:dyDescent="0.35">
      <c r="A183" s="33" t="s">
        <v>268</v>
      </c>
      <c r="B183" s="33">
        <v>4634</v>
      </c>
      <c r="C183" s="33" t="s">
        <v>288</v>
      </c>
      <c r="D183" s="16"/>
      <c r="E183" s="48">
        <v>2082</v>
      </c>
      <c r="F183" s="48">
        <v>342</v>
      </c>
      <c r="G183" s="48">
        <f t="shared" si="31"/>
        <v>2424</v>
      </c>
      <c r="H183" s="16"/>
      <c r="I183" s="16"/>
      <c r="J183" s="48">
        <v>2556</v>
      </c>
      <c r="K183" s="48"/>
      <c r="L183" s="48">
        <f t="shared" si="32"/>
        <v>2556</v>
      </c>
      <c r="M183" s="16"/>
      <c r="N183" s="48">
        <v>1347</v>
      </c>
      <c r="O183" s="48">
        <v>0</v>
      </c>
      <c r="P183" s="48">
        <f t="shared" si="33"/>
        <v>1347</v>
      </c>
      <c r="Q183" s="16"/>
      <c r="R183" s="48">
        <v>1711</v>
      </c>
      <c r="S183" s="48">
        <v>0</v>
      </c>
      <c r="T183" s="48">
        <v>1711</v>
      </c>
    </row>
    <row r="184" spans="1:20" ht="15.5" x14ac:dyDescent="0.35">
      <c r="A184" s="33" t="s">
        <v>268</v>
      </c>
      <c r="B184" s="33">
        <v>4635</v>
      </c>
      <c r="C184" s="33" t="s">
        <v>289</v>
      </c>
      <c r="D184" s="16"/>
      <c r="E184" s="48">
        <v>21753</v>
      </c>
      <c r="F184" s="48">
        <v>55565</v>
      </c>
      <c r="G184" s="48">
        <f t="shared" si="31"/>
        <v>77318</v>
      </c>
      <c r="H184" s="16"/>
      <c r="I184" s="16"/>
      <c r="J184" s="48">
        <v>17054.71527590209</v>
      </c>
      <c r="K184" s="48">
        <v>37741</v>
      </c>
      <c r="L184" s="48">
        <f t="shared" si="32"/>
        <v>54795.71527590209</v>
      </c>
      <c r="M184" s="16"/>
      <c r="N184" s="48">
        <v>14619</v>
      </c>
      <c r="O184" s="48">
        <v>33786</v>
      </c>
      <c r="P184" s="48">
        <f t="shared" si="33"/>
        <v>48405</v>
      </c>
      <c r="Q184" s="16"/>
      <c r="R184" s="48">
        <v>21820.220703125</v>
      </c>
      <c r="S184" s="48">
        <v>40865</v>
      </c>
      <c r="T184" s="48">
        <v>62685.21875</v>
      </c>
    </row>
    <row r="185" spans="1:20" ht="15.5" x14ac:dyDescent="0.35">
      <c r="A185" s="33" t="s">
        <v>268</v>
      </c>
      <c r="B185" s="33">
        <v>4636</v>
      </c>
      <c r="C185" s="33" t="s">
        <v>290</v>
      </c>
      <c r="D185" s="16"/>
      <c r="E185" s="48">
        <v>2138</v>
      </c>
      <c r="F185" s="48">
        <v>2106</v>
      </c>
      <c r="G185" s="48">
        <f t="shared" si="31"/>
        <v>4244</v>
      </c>
      <c r="H185" s="16"/>
      <c r="I185" s="16"/>
      <c r="J185" s="48">
        <v>6272</v>
      </c>
      <c r="K185" s="48">
        <v>1868</v>
      </c>
      <c r="L185" s="48">
        <f t="shared" si="32"/>
        <v>8140</v>
      </c>
      <c r="M185" s="16"/>
      <c r="N185" s="48">
        <v>2854</v>
      </c>
      <c r="O185" s="48">
        <v>2430</v>
      </c>
      <c r="P185" s="48">
        <f t="shared" si="33"/>
        <v>5284</v>
      </c>
      <c r="Q185" s="16"/>
      <c r="R185" s="48">
        <v>3607</v>
      </c>
      <c r="S185" s="48">
        <v>14358</v>
      </c>
      <c r="T185" s="48">
        <v>17965</v>
      </c>
    </row>
    <row r="186" spans="1:20" ht="15.5" x14ac:dyDescent="0.35">
      <c r="A186" s="33" t="s">
        <v>268</v>
      </c>
      <c r="B186" s="33">
        <v>4637</v>
      </c>
      <c r="C186" s="33" t="s">
        <v>291</v>
      </c>
      <c r="D186" s="16"/>
      <c r="E186" s="48">
        <v>3923.25</v>
      </c>
      <c r="F186" s="48">
        <v>0</v>
      </c>
      <c r="G186" s="48">
        <f t="shared" si="31"/>
        <v>3923.25</v>
      </c>
      <c r="H186" s="16"/>
      <c r="I186" s="16"/>
      <c r="J186" s="48">
        <v>10487.452380951416</v>
      </c>
      <c r="K186" s="48"/>
      <c r="L186" s="48">
        <f t="shared" si="32"/>
        <v>10487.452380951416</v>
      </c>
      <c r="M186" s="16"/>
      <c r="N186" s="48">
        <v>4662.4482758620688</v>
      </c>
      <c r="O186" s="48">
        <v>0</v>
      </c>
      <c r="P186" s="48">
        <f t="shared" si="33"/>
        <v>4662.4482758620688</v>
      </c>
      <c r="Q186" s="16"/>
      <c r="R186" s="48">
        <v>6964.64990234375</v>
      </c>
      <c r="S186" s="48">
        <v>0</v>
      </c>
      <c r="T186" s="48">
        <v>6964.64990234375</v>
      </c>
    </row>
    <row r="187" spans="1:20" ht="15.5" x14ac:dyDescent="0.35">
      <c r="A187" s="33" t="s">
        <v>268</v>
      </c>
      <c r="B187" s="33">
        <v>4638</v>
      </c>
      <c r="C187" s="33" t="s">
        <v>292</v>
      </c>
      <c r="D187" s="16"/>
      <c r="E187" s="48">
        <v>10140</v>
      </c>
      <c r="F187" s="48">
        <v>4309.3811074918567</v>
      </c>
      <c r="G187" s="48">
        <f t="shared" si="31"/>
        <v>14449.381107491856</v>
      </c>
      <c r="H187" s="16"/>
      <c r="I187" s="16"/>
      <c r="J187" s="48">
        <v>23455.66666669101</v>
      </c>
      <c r="K187" s="48">
        <v>3420.9171974563342</v>
      </c>
      <c r="L187" s="48">
        <f t="shared" si="32"/>
        <v>26876.583864147346</v>
      </c>
      <c r="M187" s="16"/>
      <c r="N187" s="48">
        <v>6140</v>
      </c>
      <c r="O187" s="48">
        <v>3046.688524590164</v>
      </c>
      <c r="P187" s="48">
        <f t="shared" si="33"/>
        <v>9186.6885245901649</v>
      </c>
      <c r="Q187" s="16"/>
      <c r="R187" s="48">
        <v>21852.962890625</v>
      </c>
      <c r="S187" s="48">
        <v>4051.492431640625</v>
      </c>
      <c r="T187" s="48">
        <v>25904.455078125</v>
      </c>
    </row>
    <row r="188" spans="1:20" ht="15.5" x14ac:dyDescent="0.35">
      <c r="A188" s="33" t="s">
        <v>268</v>
      </c>
      <c r="B188" s="33">
        <v>4639</v>
      </c>
      <c r="C188" s="33" t="s">
        <v>293</v>
      </c>
      <c r="D188" s="16"/>
      <c r="E188" s="48">
        <v>419</v>
      </c>
      <c r="F188" s="48">
        <v>10030.906117504543</v>
      </c>
      <c r="G188" s="48">
        <f t="shared" si="31"/>
        <v>10449.906117504543</v>
      </c>
      <c r="H188" s="16"/>
      <c r="I188" s="16"/>
      <c r="J188" s="48">
        <v>16347.75090250932</v>
      </c>
      <c r="K188" s="48">
        <v>8539.9898305016868</v>
      </c>
      <c r="L188" s="48">
        <f t="shared" si="32"/>
        <v>24887.740733011007</v>
      </c>
      <c r="M188" s="16"/>
      <c r="N188" s="48">
        <v>3389</v>
      </c>
      <c r="O188" s="48">
        <v>6002.3085234093642</v>
      </c>
      <c r="P188" s="48">
        <f t="shared" si="33"/>
        <v>9391.3085234093633</v>
      </c>
      <c r="Q188" s="16"/>
      <c r="R188" s="48">
        <v>16812.146484375</v>
      </c>
      <c r="S188" s="48">
        <v>6910.74853515625</v>
      </c>
      <c r="T188" s="48">
        <v>23722.89453125</v>
      </c>
    </row>
    <row r="189" spans="1:20" ht="15.5" x14ac:dyDescent="0.35">
      <c r="A189" s="33" t="s">
        <v>268</v>
      </c>
      <c r="B189" s="33">
        <v>4640</v>
      </c>
      <c r="C189" s="33" t="s">
        <v>310</v>
      </c>
      <c r="D189" s="16"/>
      <c r="E189" s="48">
        <v>146830</v>
      </c>
      <c r="F189" s="48">
        <v>36647.472608368342</v>
      </c>
      <c r="G189" s="48">
        <f t="shared" si="31"/>
        <v>183477.47260836835</v>
      </c>
      <c r="H189" s="16"/>
      <c r="I189" s="16"/>
      <c r="J189" s="48">
        <v>151601.01388516006</v>
      </c>
      <c r="K189" s="48">
        <v>31480.460771656344</v>
      </c>
      <c r="L189" s="48">
        <f t="shared" si="32"/>
        <v>183081.4746568164</v>
      </c>
      <c r="M189" s="16"/>
      <c r="N189" s="48">
        <v>90149.068965517246</v>
      </c>
      <c r="O189" s="48">
        <v>43163.114230366889</v>
      </c>
      <c r="P189" s="48">
        <f t="shared" si="33"/>
        <v>133312.18319588414</v>
      </c>
      <c r="Q189" s="16"/>
      <c r="R189" s="48">
        <v>164349.25</v>
      </c>
      <c r="S189" s="48">
        <v>48706.3359375</v>
      </c>
      <c r="T189" s="48">
        <v>213055.578125</v>
      </c>
    </row>
    <row r="190" spans="1:20" ht="15.5" x14ac:dyDescent="0.35">
      <c r="A190" s="33" t="s">
        <v>268</v>
      </c>
      <c r="B190" s="33">
        <v>4641</v>
      </c>
      <c r="C190" s="33" t="s">
        <v>294</v>
      </c>
      <c r="D190" s="16"/>
      <c r="E190" s="48">
        <v>163082.85016286644</v>
      </c>
      <c r="F190" s="48">
        <v>133586.27977244573</v>
      </c>
      <c r="G190" s="48">
        <f t="shared" si="31"/>
        <v>296669.1299353122</v>
      </c>
      <c r="H190" s="16"/>
      <c r="I190" s="16"/>
      <c r="J190" s="48">
        <v>131351.37467006157</v>
      </c>
      <c r="K190" s="48">
        <v>69761.939130435509</v>
      </c>
      <c r="L190" s="48">
        <f t="shared" si="32"/>
        <v>201113.3138004971</v>
      </c>
      <c r="M190" s="16"/>
      <c r="N190" s="48">
        <v>71805.261437908499</v>
      </c>
      <c r="O190" s="48">
        <v>83160.265081843943</v>
      </c>
      <c r="P190" s="48">
        <f t="shared" si="33"/>
        <v>154965.52651975246</v>
      </c>
      <c r="Q190" s="16"/>
      <c r="R190" s="48">
        <v>180470.171875</v>
      </c>
      <c r="S190" s="48">
        <v>242364.25</v>
      </c>
      <c r="T190" s="48">
        <v>422834.40625</v>
      </c>
    </row>
    <row r="191" spans="1:20" ht="15.5" x14ac:dyDescent="0.35">
      <c r="A191" s="33" t="s">
        <v>268</v>
      </c>
      <c r="B191" s="33">
        <v>4642</v>
      </c>
      <c r="C191" s="33" t="s">
        <v>295</v>
      </c>
      <c r="D191" s="16"/>
      <c r="E191" s="48">
        <v>15572</v>
      </c>
      <c r="F191" s="48">
        <v>7223.8967292549969</v>
      </c>
      <c r="G191" s="48">
        <f t="shared" si="31"/>
        <v>22795.896729254997</v>
      </c>
      <c r="H191" s="16"/>
      <c r="I191" s="16"/>
      <c r="J191" s="48">
        <v>23779.222222224056</v>
      </c>
      <c r="K191" s="48">
        <v>6079.0798151062327</v>
      </c>
      <c r="L191" s="48">
        <f t="shared" si="32"/>
        <v>29858.30203733029</v>
      </c>
      <c r="M191" s="16"/>
      <c r="N191" s="48">
        <v>16159</v>
      </c>
      <c r="O191" s="48">
        <v>5893.5702280912365</v>
      </c>
      <c r="P191" s="48">
        <f t="shared" si="33"/>
        <v>22052.570228091237</v>
      </c>
      <c r="Q191" s="16"/>
      <c r="R191" s="48">
        <v>36205.1953125</v>
      </c>
      <c r="S191" s="48">
        <v>3054.998779296875</v>
      </c>
      <c r="T191" s="48">
        <v>39260.1953125</v>
      </c>
    </row>
    <row r="192" spans="1:20" ht="15.5" x14ac:dyDescent="0.35">
      <c r="A192" s="33" t="s">
        <v>268</v>
      </c>
      <c r="B192" s="33">
        <v>4643</v>
      </c>
      <c r="C192" s="33" t="s">
        <v>296</v>
      </c>
      <c r="D192" s="16"/>
      <c r="E192" s="48">
        <v>21238</v>
      </c>
      <c r="F192" s="48">
        <v>7839.8497880072682</v>
      </c>
      <c r="G192" s="48">
        <f t="shared" si="31"/>
        <v>29077.849788007268</v>
      </c>
      <c r="H192" s="16"/>
      <c r="I192" s="16"/>
      <c r="J192" s="48">
        <v>31851.555555583695</v>
      </c>
      <c r="K192" s="48">
        <v>7224.349768875376</v>
      </c>
      <c r="L192" s="48">
        <f t="shared" si="32"/>
        <v>39075.905324459069</v>
      </c>
      <c r="M192" s="16"/>
      <c r="N192" s="48">
        <v>19718</v>
      </c>
      <c r="O192" s="48">
        <v>7888.093637454981</v>
      </c>
      <c r="P192" s="48">
        <f t="shared" si="33"/>
        <v>27606.093637454982</v>
      </c>
      <c r="Q192" s="16"/>
      <c r="R192" s="48">
        <v>24673.955078125</v>
      </c>
      <c r="S192" s="48">
        <v>5702.24755859375</v>
      </c>
      <c r="T192" s="48">
        <v>30376.203125</v>
      </c>
    </row>
    <row r="193" spans="1:20" ht="15.5" x14ac:dyDescent="0.35">
      <c r="A193" s="33" t="s">
        <v>268</v>
      </c>
      <c r="B193" s="33">
        <v>4644</v>
      </c>
      <c r="C193" s="33" t="s">
        <v>297</v>
      </c>
      <c r="D193" s="16"/>
      <c r="E193" s="48">
        <v>52932.516129032258</v>
      </c>
      <c r="F193" s="48">
        <v>15003.812235009085</v>
      </c>
      <c r="G193" s="48">
        <f t="shared" si="31"/>
        <v>67936.328364041343</v>
      </c>
      <c r="H193" s="16"/>
      <c r="I193" s="16"/>
      <c r="J193" s="48">
        <v>66742.11111111514</v>
      </c>
      <c r="K193" s="48">
        <v>11082.619722644517</v>
      </c>
      <c r="L193" s="48">
        <f t="shared" si="32"/>
        <v>77824.730833759662</v>
      </c>
      <c r="M193" s="16"/>
      <c r="N193" s="48">
        <v>48346</v>
      </c>
      <c r="O193" s="48">
        <v>19124.986194477791</v>
      </c>
      <c r="P193" s="48">
        <f t="shared" si="33"/>
        <v>67470.986194477795</v>
      </c>
      <c r="Q193" s="16"/>
      <c r="R193" s="48">
        <v>59648.12109375</v>
      </c>
      <c r="S193" s="48">
        <v>10265.1220703125</v>
      </c>
      <c r="T193" s="48">
        <v>69913.2421875</v>
      </c>
    </row>
    <row r="194" spans="1:20" ht="15.5" x14ac:dyDescent="0.35">
      <c r="A194" s="33" t="s">
        <v>268</v>
      </c>
      <c r="B194" s="33">
        <v>4645</v>
      </c>
      <c r="C194" s="33" t="s">
        <v>298</v>
      </c>
      <c r="D194" s="16"/>
      <c r="E194" s="48">
        <v>5201</v>
      </c>
      <c r="F194" s="48">
        <v>9271.2573289902284</v>
      </c>
      <c r="G194" s="48">
        <f t="shared" si="31"/>
        <v>14472.257328990228</v>
      </c>
      <c r="H194" s="16"/>
      <c r="I194" s="16"/>
      <c r="J194" s="48">
        <v>7960.3333333329774</v>
      </c>
      <c r="K194" s="48">
        <v>8883.2229299417777</v>
      </c>
      <c r="L194" s="48">
        <f t="shared" si="32"/>
        <v>16843.556263274753</v>
      </c>
      <c r="M194" s="16"/>
      <c r="N194" s="48">
        <v>4044</v>
      </c>
      <c r="O194" s="48">
        <v>7853.0327868852464</v>
      </c>
      <c r="P194" s="48">
        <f t="shared" si="33"/>
        <v>11897.032786885247</v>
      </c>
      <c r="Q194" s="16"/>
      <c r="R194" s="48">
        <v>7284.6865234375</v>
      </c>
      <c r="S194" s="48">
        <v>9372.9404296875</v>
      </c>
      <c r="T194" s="48">
        <v>16657.626953125</v>
      </c>
    </row>
    <row r="195" spans="1:20" ht="15.5" x14ac:dyDescent="0.35">
      <c r="A195" s="33" t="s">
        <v>268</v>
      </c>
      <c r="B195" s="33">
        <v>4646</v>
      </c>
      <c r="C195" s="33" t="s">
        <v>299</v>
      </c>
      <c r="D195" s="16"/>
      <c r="E195" s="48">
        <v>6574</v>
      </c>
      <c r="F195" s="48">
        <v>18961.276872964172</v>
      </c>
      <c r="G195" s="48">
        <f t="shared" si="31"/>
        <v>25535.276872964172</v>
      </c>
      <c r="H195" s="16"/>
      <c r="I195" s="16"/>
      <c r="J195" s="48">
        <v>16329.66666666542</v>
      </c>
      <c r="K195" s="48">
        <v>19385.197452276432</v>
      </c>
      <c r="L195" s="48">
        <f t="shared" si="32"/>
        <v>35714.864118941856</v>
      </c>
      <c r="M195" s="16"/>
      <c r="N195" s="48">
        <v>6082</v>
      </c>
      <c r="O195" s="48">
        <v>16756.786885245903</v>
      </c>
      <c r="P195" s="48">
        <f t="shared" si="33"/>
        <v>22838.786885245903</v>
      </c>
      <c r="Q195" s="16"/>
      <c r="R195" s="48">
        <v>11913.955078125</v>
      </c>
      <c r="S195" s="48">
        <v>19447.1640625</v>
      </c>
      <c r="T195" s="48">
        <v>31361.119140625</v>
      </c>
    </row>
    <row r="196" spans="1:20" ht="15.5" x14ac:dyDescent="0.35">
      <c r="A196" s="33" t="s">
        <v>268</v>
      </c>
      <c r="B196" s="33">
        <v>4647</v>
      </c>
      <c r="C196" s="33" t="s">
        <v>311</v>
      </c>
      <c r="D196" s="16"/>
      <c r="E196" s="48">
        <v>185015.65013532294</v>
      </c>
      <c r="F196" s="48">
        <v>136833.18077545677</v>
      </c>
      <c r="G196" s="48">
        <f t="shared" si="31"/>
        <v>321848.83091077971</v>
      </c>
      <c r="H196" s="16"/>
      <c r="I196" s="16"/>
      <c r="J196" s="48">
        <v>309461.11131918116</v>
      </c>
      <c r="K196" s="48">
        <v>118818.46325746857</v>
      </c>
      <c r="L196" s="48">
        <f t="shared" si="32"/>
        <v>428279.5745766497</v>
      </c>
      <c r="M196" s="16"/>
      <c r="N196" s="48">
        <v>167443.14128912592</v>
      </c>
      <c r="O196" s="48">
        <v>118224.43642125417</v>
      </c>
      <c r="P196" s="48">
        <f t="shared" si="33"/>
        <v>285667.57771038008</v>
      </c>
      <c r="Q196" s="16"/>
      <c r="R196" s="48">
        <v>258890.828125</v>
      </c>
      <c r="S196" s="48">
        <v>172664.28125</v>
      </c>
      <c r="T196" s="48">
        <v>431555.09375</v>
      </c>
    </row>
    <row r="197" spans="1:20" ht="15.5" x14ac:dyDescent="0.35">
      <c r="A197" s="33" t="s">
        <v>268</v>
      </c>
      <c r="B197" s="33">
        <v>4648</v>
      </c>
      <c r="C197" s="33" t="s">
        <v>300</v>
      </c>
      <c r="D197" s="16"/>
      <c r="E197" s="48">
        <v>18574</v>
      </c>
      <c r="F197" s="48">
        <v>8192.8241042345289</v>
      </c>
      <c r="G197" s="48">
        <f t="shared" si="31"/>
        <v>26766.824104234529</v>
      </c>
      <c r="H197" s="16"/>
      <c r="I197" s="16"/>
      <c r="J197" s="48">
        <v>30640.888888890542</v>
      </c>
      <c r="K197" s="48">
        <v>6861.834394900734</v>
      </c>
      <c r="L197" s="48">
        <f t="shared" si="32"/>
        <v>37502.723283791274</v>
      </c>
      <c r="M197" s="16"/>
      <c r="N197" s="48">
        <v>16234</v>
      </c>
      <c r="O197" s="48">
        <v>6896.0491803278692</v>
      </c>
      <c r="P197" s="48">
        <f t="shared" si="33"/>
        <v>23130.049180327871</v>
      </c>
      <c r="Q197" s="16"/>
      <c r="R197" s="48">
        <v>23327.90234375</v>
      </c>
      <c r="S197" s="48">
        <v>7753.8359375</v>
      </c>
      <c r="T197" s="48">
        <v>31081.73828125</v>
      </c>
    </row>
    <row r="198" spans="1:20" ht="15.5" x14ac:dyDescent="0.35">
      <c r="A198" s="33" t="s">
        <v>268</v>
      </c>
      <c r="B198" s="33">
        <v>4649</v>
      </c>
      <c r="C198" s="33" t="s">
        <v>306</v>
      </c>
      <c r="D198" s="16"/>
      <c r="E198" s="48">
        <v>31567.36842105263</v>
      </c>
      <c r="F198" s="48">
        <v>19350.710097719872</v>
      </c>
      <c r="G198" s="48">
        <f t="shared" si="31"/>
        <v>50918.078518772498</v>
      </c>
      <c r="H198" s="16"/>
      <c r="I198" s="16"/>
      <c r="J198" s="48">
        <v>49942.000000024811</v>
      </c>
      <c r="K198" s="48">
        <v>28609.872611434559</v>
      </c>
      <c r="L198" s="48">
        <f t="shared" si="32"/>
        <v>78551.872611459374</v>
      </c>
      <c r="M198" s="16"/>
      <c r="N198" s="48">
        <v>30987.166666666668</v>
      </c>
      <c r="O198" s="48">
        <v>24513.934426229509</v>
      </c>
      <c r="P198" s="48">
        <f t="shared" si="33"/>
        <v>55501.101092896177</v>
      </c>
      <c r="Q198" s="16"/>
      <c r="R198" s="48">
        <v>48228.27734375</v>
      </c>
      <c r="S198" s="48">
        <v>32801.12109375</v>
      </c>
      <c r="T198" s="48">
        <v>81029.3984375</v>
      </c>
    </row>
    <row r="199" spans="1:20" ht="15.5" x14ac:dyDescent="0.35">
      <c r="A199" s="33" t="s">
        <v>268</v>
      </c>
      <c r="B199" s="33">
        <v>4650</v>
      </c>
      <c r="C199" s="33" t="s">
        <v>301</v>
      </c>
      <c r="D199" s="16"/>
      <c r="E199" s="48">
        <v>37960.75</v>
      </c>
      <c r="F199" s="48">
        <v>9911.5765472312705</v>
      </c>
      <c r="G199" s="48">
        <f t="shared" si="31"/>
        <v>47872.326547231271</v>
      </c>
      <c r="H199" s="16"/>
      <c r="I199" s="16"/>
      <c r="J199" s="48">
        <v>58940.80555555383</v>
      </c>
      <c r="K199" s="48">
        <v>9746.9458598716246</v>
      </c>
      <c r="L199" s="48">
        <f t="shared" si="32"/>
        <v>68687.75141542546</v>
      </c>
      <c r="M199" s="16"/>
      <c r="N199" s="48">
        <v>37812.381591149475</v>
      </c>
      <c r="O199" s="48">
        <v>10228.732240437159</v>
      </c>
      <c r="P199" s="48">
        <f t="shared" si="33"/>
        <v>48041.113831586634</v>
      </c>
      <c r="Q199" s="16"/>
      <c r="R199" s="48">
        <v>48947.84765625</v>
      </c>
      <c r="S199" s="48">
        <v>12222.4326171875</v>
      </c>
      <c r="T199" s="48">
        <v>61170.28125</v>
      </c>
    </row>
    <row r="200" spans="1:20" ht="15.5" x14ac:dyDescent="0.35">
      <c r="A200" s="33" t="s">
        <v>268</v>
      </c>
      <c r="B200" s="33">
        <v>4651</v>
      </c>
      <c r="C200" s="33" t="s">
        <v>302</v>
      </c>
      <c r="D200" s="16"/>
      <c r="E200" s="48">
        <v>190800</v>
      </c>
      <c r="F200" s="48">
        <v>85846.601228019717</v>
      </c>
      <c r="G200" s="48">
        <f t="shared" si="31"/>
        <v>276646.60122801969</v>
      </c>
      <c r="H200" s="16"/>
      <c r="I200" s="16"/>
      <c r="J200" s="48">
        <v>174170.55555554817</v>
      </c>
      <c r="K200" s="48">
        <v>73779.1101002426</v>
      </c>
      <c r="L200" s="48">
        <f t="shared" si="32"/>
        <v>247949.66565579077</v>
      </c>
      <c r="M200" s="16"/>
      <c r="N200" s="48">
        <v>129832</v>
      </c>
      <c r="O200" s="48">
        <v>70871.983514569001</v>
      </c>
      <c r="P200" s="48">
        <f t="shared" si="33"/>
        <v>200703.983514569</v>
      </c>
      <c r="Q200" s="16"/>
      <c r="R200" s="48">
        <v>169504.953125</v>
      </c>
      <c r="S200" s="48">
        <v>72009.21875</v>
      </c>
      <c r="T200" s="48">
        <v>241514.171875</v>
      </c>
    </row>
    <row r="201" spans="1:20" s="66" customFormat="1" ht="15.5" x14ac:dyDescent="0.35">
      <c r="A201" s="34" t="s">
        <v>312</v>
      </c>
      <c r="B201" s="34"/>
      <c r="C201" s="34"/>
      <c r="D201" s="32"/>
      <c r="E201" s="49">
        <f>SUM(E158:E200)</f>
        <v>5658505.6497971537</v>
      </c>
      <c r="F201" s="49">
        <f t="shared" ref="F201:G201" si="34">SUM(F158:F200)</f>
        <v>5167410.901717891</v>
      </c>
      <c r="G201" s="49">
        <f t="shared" si="34"/>
        <v>10825916.551515043</v>
      </c>
      <c r="H201" s="32"/>
      <c r="I201" s="32"/>
      <c r="J201" s="49">
        <f>SUM(J158:J200)</f>
        <v>6309319.1158636399</v>
      </c>
      <c r="K201" s="49">
        <f t="shared" ref="K201:L201" si="35">SUM(K158:K200)</f>
        <v>4548832.9362515649</v>
      </c>
      <c r="L201" s="49">
        <f t="shared" si="35"/>
        <v>10858152.052115208</v>
      </c>
      <c r="M201" s="32"/>
      <c r="N201" s="49">
        <f>SUM(N158:N200)</f>
        <v>3966440.2577401954</v>
      </c>
      <c r="O201" s="49">
        <f t="shared" ref="O201:P201" si="36">SUM(O158:O200)</f>
        <v>4210195.70511577</v>
      </c>
      <c r="P201" s="49">
        <f t="shared" si="36"/>
        <v>8176635.9628559621</v>
      </c>
      <c r="Q201" s="32"/>
      <c r="R201" s="49">
        <f>SUM(R158:R200)</f>
        <v>6018869.4477539063</v>
      </c>
      <c r="S201" s="49">
        <f t="shared" ref="S201:T201" si="37">SUM(S158:S200)</f>
        <v>4890188.0463867188</v>
      </c>
      <c r="T201" s="49">
        <f t="shared" si="37"/>
        <v>10909057.700195313</v>
      </c>
    </row>
    <row r="202" spans="1:20" s="66" customFormat="1" ht="15.5" x14ac:dyDescent="0.35">
      <c r="A202" s="32"/>
      <c r="B202" s="32"/>
      <c r="C202" s="32"/>
      <c r="D202" s="32"/>
      <c r="E202" s="67"/>
      <c r="F202" s="67"/>
      <c r="G202" s="67"/>
      <c r="H202" s="32"/>
      <c r="I202" s="32"/>
      <c r="J202" s="67"/>
      <c r="K202" s="67"/>
      <c r="L202" s="67"/>
      <c r="M202" s="32"/>
      <c r="N202" s="67"/>
      <c r="O202" s="67"/>
      <c r="P202" s="67"/>
      <c r="Q202" s="32"/>
      <c r="R202" s="67"/>
      <c r="S202" s="67"/>
      <c r="T202" s="67"/>
    </row>
    <row r="203" spans="1:20" ht="15.5" x14ac:dyDescent="0.35">
      <c r="A203" s="33" t="s">
        <v>313</v>
      </c>
      <c r="B203" s="33">
        <v>1101</v>
      </c>
      <c r="C203" s="33" t="s">
        <v>314</v>
      </c>
      <c r="D203" s="16"/>
      <c r="E203" s="48">
        <v>86510</v>
      </c>
      <c r="F203" s="48">
        <v>215318.02645935625</v>
      </c>
      <c r="G203" s="48">
        <f t="shared" ref="G203:G225" si="38">E203+F203</f>
        <v>301828.02645935625</v>
      </c>
      <c r="H203" s="16"/>
      <c r="I203" s="16"/>
      <c r="J203" s="48">
        <v>102646.47056193375</v>
      </c>
      <c r="K203" s="48">
        <v>44392.930690471738</v>
      </c>
      <c r="L203" s="48">
        <f t="shared" ref="L203:L225" si="39">J203+K203</f>
        <v>147039.40125240549</v>
      </c>
      <c r="M203" s="16"/>
      <c r="N203" s="48">
        <v>71212.529411764699</v>
      </c>
      <c r="O203" s="48">
        <v>32703.627471474611</v>
      </c>
      <c r="P203" s="48">
        <f>N203+O203</f>
        <v>103916.15688323931</v>
      </c>
      <c r="Q203" s="16"/>
      <c r="R203" s="48">
        <v>48216</v>
      </c>
      <c r="S203" s="48">
        <v>38582.1328125</v>
      </c>
      <c r="T203" s="48">
        <v>86798.1328125</v>
      </c>
    </row>
    <row r="204" spans="1:20" ht="15.5" x14ac:dyDescent="0.35">
      <c r="A204" s="33" t="s">
        <v>313</v>
      </c>
      <c r="B204" s="33">
        <v>1103</v>
      </c>
      <c r="C204" s="33" t="s">
        <v>336</v>
      </c>
      <c r="D204" s="16"/>
      <c r="E204" s="48">
        <v>1627106.2568757371</v>
      </c>
      <c r="F204" s="48">
        <v>1607494.4926700511</v>
      </c>
      <c r="G204" s="48">
        <f t="shared" si="38"/>
        <v>3234600.7495457884</v>
      </c>
      <c r="H204" s="16"/>
      <c r="I204" s="16"/>
      <c r="J204" s="48">
        <v>1818508.9483276852</v>
      </c>
      <c r="K204" s="48">
        <v>1366688.7576167011</v>
      </c>
      <c r="L204" s="48">
        <f t="shared" si="39"/>
        <v>3185197.7059443863</v>
      </c>
      <c r="M204" s="16"/>
      <c r="N204" s="48">
        <v>1132064.1510616613</v>
      </c>
      <c r="O204" s="48">
        <v>1330102.2591987248</v>
      </c>
      <c r="P204" s="48">
        <f t="shared" ref="P204:P225" si="40">N204+O204</f>
        <v>2462166.4102603858</v>
      </c>
      <c r="Q204" s="16"/>
      <c r="R204" s="48">
        <v>1025060.25</v>
      </c>
      <c r="S204" s="48">
        <v>1581864.75</v>
      </c>
      <c r="T204" s="48">
        <v>2606925</v>
      </c>
    </row>
    <row r="205" spans="1:20" ht="15.5" x14ac:dyDescent="0.35">
      <c r="A205" s="33" t="s">
        <v>313</v>
      </c>
      <c r="B205" s="33">
        <v>1106</v>
      </c>
      <c r="C205" s="33" t="s">
        <v>315</v>
      </c>
      <c r="D205" s="16"/>
      <c r="E205" s="48">
        <v>426267.27540750708</v>
      </c>
      <c r="F205" s="48">
        <v>36854.812235009085</v>
      </c>
      <c r="G205" s="48">
        <f t="shared" si="38"/>
        <v>463122.08764251618</v>
      </c>
      <c r="H205" s="16"/>
      <c r="I205" s="16"/>
      <c r="J205" s="48">
        <v>519565.71025601513</v>
      </c>
      <c r="K205" s="48">
        <v>21901.876126732546</v>
      </c>
      <c r="L205" s="48">
        <f t="shared" si="39"/>
        <v>541467.58638274763</v>
      </c>
      <c r="M205" s="16"/>
      <c r="N205" s="48">
        <v>303030.40977195202</v>
      </c>
      <c r="O205" s="48">
        <v>17820.378142301699</v>
      </c>
      <c r="P205" s="48">
        <f t="shared" si="40"/>
        <v>320850.78791425371</v>
      </c>
      <c r="Q205" s="16"/>
      <c r="R205" s="48">
        <v>213832.46875</v>
      </c>
      <c r="S205" s="48">
        <v>105809.3671875</v>
      </c>
      <c r="T205" s="48">
        <v>319641.84375</v>
      </c>
    </row>
    <row r="206" spans="1:20" ht="15.5" x14ac:dyDescent="0.35">
      <c r="A206" s="33" t="s">
        <v>313</v>
      </c>
      <c r="B206" s="33">
        <v>1108</v>
      </c>
      <c r="C206" s="33" t="s">
        <v>335</v>
      </c>
      <c r="D206" s="16"/>
      <c r="E206" s="48">
        <v>1080819.0199584011</v>
      </c>
      <c r="F206" s="48">
        <v>155248.02047647434</v>
      </c>
      <c r="G206" s="48">
        <f t="shared" si="38"/>
        <v>1236067.0404348755</v>
      </c>
      <c r="H206" s="16"/>
      <c r="I206" s="16"/>
      <c r="J206" s="48">
        <v>1476182.7772342525</v>
      </c>
      <c r="K206" s="48">
        <v>151903.23317085646</v>
      </c>
      <c r="L206" s="48">
        <f t="shared" si="39"/>
        <v>1628086.010405109</v>
      </c>
      <c r="M206" s="16"/>
      <c r="N206" s="48">
        <v>955203.8460817493</v>
      </c>
      <c r="O206" s="48">
        <v>133438.70550653539</v>
      </c>
      <c r="P206" s="48">
        <f t="shared" si="40"/>
        <v>1088642.5515882848</v>
      </c>
      <c r="Q206" s="16"/>
      <c r="R206" s="48">
        <v>562221.5</v>
      </c>
      <c r="S206" s="48">
        <v>150728.609375</v>
      </c>
      <c r="T206" s="48">
        <v>712950.125</v>
      </c>
    </row>
    <row r="207" spans="1:20" ht="15.5" x14ac:dyDescent="0.35">
      <c r="A207" s="33" t="s">
        <v>313</v>
      </c>
      <c r="B207" s="33">
        <v>1111</v>
      </c>
      <c r="C207" s="33" t="s">
        <v>316</v>
      </c>
      <c r="D207" s="16"/>
      <c r="E207" s="48">
        <v>13965</v>
      </c>
      <c r="F207" s="48">
        <v>791</v>
      </c>
      <c r="G207" s="48">
        <f t="shared" si="38"/>
        <v>14756</v>
      </c>
      <c r="H207" s="16"/>
      <c r="I207" s="16"/>
      <c r="J207" s="48">
        <v>20771.540950202409</v>
      </c>
      <c r="K207" s="48">
        <v>196</v>
      </c>
      <c r="L207" s="48">
        <f t="shared" si="39"/>
        <v>20967.540950202409</v>
      </c>
      <c r="M207" s="16"/>
      <c r="N207" s="48">
        <v>11321.632352941177</v>
      </c>
      <c r="O207" s="48">
        <v>402</v>
      </c>
      <c r="P207" s="48">
        <f t="shared" si="40"/>
        <v>11723.632352941177</v>
      </c>
      <c r="Q207" s="16"/>
      <c r="R207" s="48">
        <v>8607.1494140625</v>
      </c>
      <c r="S207" s="48">
        <v>785</v>
      </c>
      <c r="T207" s="48">
        <v>9392.1494140625</v>
      </c>
    </row>
    <row r="208" spans="1:20" ht="15.5" x14ac:dyDescent="0.35">
      <c r="A208" s="33" t="s">
        <v>313</v>
      </c>
      <c r="B208" s="33">
        <v>1112</v>
      </c>
      <c r="C208" s="33" t="s">
        <v>317</v>
      </c>
      <c r="D208" s="16"/>
      <c r="E208" s="48">
        <v>3933</v>
      </c>
      <c r="F208" s="48">
        <v>0</v>
      </c>
      <c r="G208" s="48">
        <f t="shared" si="38"/>
        <v>3933</v>
      </c>
      <c r="H208" s="16"/>
      <c r="I208" s="16"/>
      <c r="J208" s="48">
        <v>17291.221236826743</v>
      </c>
      <c r="K208" s="48">
        <v>0</v>
      </c>
      <c r="L208" s="48">
        <f t="shared" si="39"/>
        <v>17291.221236826743</v>
      </c>
      <c r="M208" s="16"/>
      <c r="N208" s="48">
        <v>2714</v>
      </c>
      <c r="O208" s="48">
        <v>0</v>
      </c>
      <c r="P208" s="48">
        <f t="shared" si="40"/>
        <v>2714</v>
      </c>
      <c r="Q208" s="16"/>
      <c r="R208" s="48">
        <v>3370</v>
      </c>
      <c r="S208" s="48">
        <v>0</v>
      </c>
      <c r="T208" s="48">
        <v>3370</v>
      </c>
    </row>
    <row r="209" spans="1:20" ht="15.5" x14ac:dyDescent="0.35">
      <c r="A209" s="33" t="s">
        <v>313</v>
      </c>
      <c r="B209" s="33">
        <v>1114</v>
      </c>
      <c r="C209" s="33" t="s">
        <v>318</v>
      </c>
      <c r="D209" s="16"/>
      <c r="E209" s="48">
        <v>0</v>
      </c>
      <c r="F209" s="48">
        <v>2875</v>
      </c>
      <c r="G209" s="48">
        <f t="shared" si="38"/>
        <v>2875</v>
      </c>
      <c r="H209" s="16"/>
      <c r="I209" s="16"/>
      <c r="J209" s="48">
        <v>6927</v>
      </c>
      <c r="K209" s="48">
        <v>2095</v>
      </c>
      <c r="L209" s="48">
        <f t="shared" si="39"/>
        <v>9022</v>
      </c>
      <c r="M209" s="16"/>
      <c r="N209" s="48">
        <v>3007.1935483870971</v>
      </c>
      <c r="O209" s="48">
        <v>1621</v>
      </c>
      <c r="P209" s="48">
        <f t="shared" si="40"/>
        <v>4628.1935483870966</v>
      </c>
      <c r="Q209" s="16"/>
      <c r="R209" s="48">
        <v>0</v>
      </c>
      <c r="S209" s="48">
        <v>1764</v>
      </c>
      <c r="T209" s="48">
        <v>1764</v>
      </c>
    </row>
    <row r="210" spans="1:20" ht="15.5" x14ac:dyDescent="0.35">
      <c r="A210" s="33" t="s">
        <v>313</v>
      </c>
      <c r="B210" s="33">
        <v>1119</v>
      </c>
      <c r="C210" s="33" t="s">
        <v>319</v>
      </c>
      <c r="D210" s="16"/>
      <c r="E210" s="48">
        <v>80548.024999999994</v>
      </c>
      <c r="F210" s="48">
        <v>10650</v>
      </c>
      <c r="G210" s="48">
        <f t="shared" si="38"/>
        <v>91198.024999999994</v>
      </c>
      <c r="H210" s="16"/>
      <c r="I210" s="16"/>
      <c r="J210" s="48">
        <v>104608.28436154727</v>
      </c>
      <c r="K210" s="48">
        <v>8671</v>
      </c>
      <c r="L210" s="48">
        <f t="shared" si="39"/>
        <v>113279.28436154727</v>
      </c>
      <c r="M210" s="16"/>
      <c r="N210" s="48">
        <v>71855.259073842302</v>
      </c>
      <c r="O210" s="48">
        <v>12029</v>
      </c>
      <c r="P210" s="48">
        <f t="shared" si="40"/>
        <v>83884.259073842302</v>
      </c>
      <c r="Q210" s="16"/>
      <c r="R210" s="48">
        <v>55729</v>
      </c>
      <c r="S210" s="48">
        <v>11510</v>
      </c>
      <c r="T210" s="48">
        <v>67239</v>
      </c>
    </row>
    <row r="211" spans="1:20" ht="15.5" x14ac:dyDescent="0.35">
      <c r="A211" s="33" t="s">
        <v>313</v>
      </c>
      <c r="B211" s="33">
        <v>1120</v>
      </c>
      <c r="C211" s="33" t="s">
        <v>320</v>
      </c>
      <c r="D211" s="16"/>
      <c r="E211" s="48">
        <v>65260.56495828367</v>
      </c>
      <c r="F211" s="48">
        <v>7511</v>
      </c>
      <c r="G211" s="48">
        <f t="shared" si="38"/>
        <v>72771.564958283678</v>
      </c>
      <c r="H211" s="16"/>
      <c r="I211" s="16"/>
      <c r="J211" s="48">
        <v>159283.73705277871</v>
      </c>
      <c r="K211" s="48">
        <v>632</v>
      </c>
      <c r="L211" s="48">
        <f t="shared" si="39"/>
        <v>159915.73705277871</v>
      </c>
      <c r="M211" s="16"/>
      <c r="N211" s="48">
        <v>51104.257605408289</v>
      </c>
      <c r="O211" s="48">
        <v>998</v>
      </c>
      <c r="P211" s="48">
        <f t="shared" si="40"/>
        <v>52102.257605408289</v>
      </c>
      <c r="Q211" s="16"/>
      <c r="R211" s="48">
        <v>20644.16015625</v>
      </c>
      <c r="S211" s="48">
        <v>3359</v>
      </c>
      <c r="T211" s="48">
        <v>24003.16015625</v>
      </c>
    </row>
    <row r="212" spans="1:20" ht="15.5" x14ac:dyDescent="0.35">
      <c r="A212" s="33" t="s">
        <v>313</v>
      </c>
      <c r="B212" s="33">
        <v>1121</v>
      </c>
      <c r="C212" s="33" t="s">
        <v>321</v>
      </c>
      <c r="D212" s="16"/>
      <c r="E212" s="48">
        <v>98750.919220055715</v>
      </c>
      <c r="F212" s="48">
        <v>3977</v>
      </c>
      <c r="G212" s="48">
        <f t="shared" si="38"/>
        <v>102727.91922005572</v>
      </c>
      <c r="H212" s="16"/>
      <c r="I212" s="16"/>
      <c r="J212" s="48">
        <v>168982.83915964028</v>
      </c>
      <c r="K212" s="48">
        <v>529</v>
      </c>
      <c r="L212" s="48">
        <f t="shared" si="39"/>
        <v>169511.83915964028</v>
      </c>
      <c r="M212" s="16"/>
      <c r="N212" s="48">
        <v>80154.106246219424</v>
      </c>
      <c r="O212" s="48">
        <v>607</v>
      </c>
      <c r="P212" s="48">
        <f t="shared" si="40"/>
        <v>80761.106246219424</v>
      </c>
      <c r="Q212" s="16"/>
      <c r="R212" s="48">
        <v>31623.35546875</v>
      </c>
      <c r="S212" s="48">
        <v>7023</v>
      </c>
      <c r="T212" s="48">
        <v>38646.35546875</v>
      </c>
    </row>
    <row r="213" spans="1:20" ht="15.5" x14ac:dyDescent="0.35">
      <c r="A213" s="33" t="s">
        <v>313</v>
      </c>
      <c r="B213" s="33">
        <v>1122</v>
      </c>
      <c r="C213" s="33" t="s">
        <v>322</v>
      </c>
      <c r="D213" s="16"/>
      <c r="E213" s="48">
        <v>165681.97500000001</v>
      </c>
      <c r="F213" s="48">
        <v>6372</v>
      </c>
      <c r="G213" s="48">
        <f t="shared" si="38"/>
        <v>172053.97500000001</v>
      </c>
      <c r="H213" s="16"/>
      <c r="I213" s="16"/>
      <c r="J213" s="48">
        <v>175294.14130970312</v>
      </c>
      <c r="K213" s="48">
        <v>3851</v>
      </c>
      <c r="L213" s="48">
        <f t="shared" si="39"/>
        <v>179145.14130970312</v>
      </c>
      <c r="M213" s="16"/>
      <c r="N213" s="48">
        <v>113819.44680851063</v>
      </c>
      <c r="O213" s="48">
        <v>2843</v>
      </c>
      <c r="P213" s="48">
        <f t="shared" si="40"/>
        <v>116662.44680851063</v>
      </c>
      <c r="Q213" s="16"/>
      <c r="R213" s="48">
        <v>117560</v>
      </c>
      <c r="S213" s="48">
        <v>5107</v>
      </c>
      <c r="T213" s="48">
        <v>122667</v>
      </c>
    </row>
    <row r="214" spans="1:20" ht="15.5" x14ac:dyDescent="0.35">
      <c r="A214" s="33" t="s">
        <v>313</v>
      </c>
      <c r="B214" s="33">
        <v>1124</v>
      </c>
      <c r="C214" s="33" t="s">
        <v>323</v>
      </c>
      <c r="D214" s="16"/>
      <c r="E214" s="48">
        <v>293051.06172185304</v>
      </c>
      <c r="F214" s="48">
        <v>1131333.3809205773</v>
      </c>
      <c r="G214" s="48">
        <f t="shared" si="38"/>
        <v>1424384.4426424303</v>
      </c>
      <c r="H214" s="16"/>
      <c r="I214" s="16"/>
      <c r="J214" s="48">
        <v>299752.24995310983</v>
      </c>
      <c r="K214" s="48">
        <v>961927.29354098369</v>
      </c>
      <c r="L214" s="48">
        <f t="shared" si="39"/>
        <v>1261679.5434940935</v>
      </c>
      <c r="M214" s="16"/>
      <c r="N214" s="48">
        <v>168893.04729807784</v>
      </c>
      <c r="O214" s="48">
        <v>379068.72835290467</v>
      </c>
      <c r="P214" s="48">
        <f t="shared" si="40"/>
        <v>547961.77565098251</v>
      </c>
      <c r="Q214" s="16"/>
      <c r="R214" s="48">
        <v>536071.1875</v>
      </c>
      <c r="S214" s="48">
        <v>1220690.875</v>
      </c>
      <c r="T214" s="48">
        <v>1756762</v>
      </c>
    </row>
    <row r="215" spans="1:20" ht="15.5" x14ac:dyDescent="0.35">
      <c r="A215" s="33" t="s">
        <v>313</v>
      </c>
      <c r="B215" s="33">
        <v>1127</v>
      </c>
      <c r="C215" s="33" t="s">
        <v>324</v>
      </c>
      <c r="D215" s="16"/>
      <c r="E215" s="48">
        <v>25682</v>
      </c>
      <c r="F215" s="48">
        <v>23874</v>
      </c>
      <c r="G215" s="48">
        <f t="shared" si="38"/>
        <v>49556</v>
      </c>
      <c r="H215" s="16"/>
      <c r="I215" s="16"/>
      <c r="J215" s="48">
        <v>67626.526517863691</v>
      </c>
      <c r="K215" s="48">
        <v>16655</v>
      </c>
      <c r="L215" s="48">
        <f t="shared" si="39"/>
        <v>84281.526517863691</v>
      </c>
      <c r="M215" s="16"/>
      <c r="N215" s="48">
        <v>15763</v>
      </c>
      <c r="O215" s="48">
        <v>5109</v>
      </c>
      <c r="P215" s="48">
        <f t="shared" si="40"/>
        <v>20872</v>
      </c>
      <c r="Q215" s="16"/>
      <c r="R215" s="48">
        <v>4882.31201171875</v>
      </c>
      <c r="S215" s="48">
        <v>15241</v>
      </c>
      <c r="T215" s="48">
        <v>20123.3125</v>
      </c>
    </row>
    <row r="216" spans="1:20" ht="15.5" x14ac:dyDescent="0.35">
      <c r="A216" s="33" t="s">
        <v>313</v>
      </c>
      <c r="B216" s="33">
        <v>1130</v>
      </c>
      <c r="C216" s="33" t="s">
        <v>325</v>
      </c>
      <c r="D216" s="16"/>
      <c r="E216" s="48">
        <v>93391.651851851857</v>
      </c>
      <c r="F216" s="48">
        <v>45029.451255539141</v>
      </c>
      <c r="G216" s="48">
        <f t="shared" si="38"/>
        <v>138421.10310739098</v>
      </c>
      <c r="H216" s="16"/>
      <c r="I216" s="16"/>
      <c r="J216" s="48">
        <v>64190.412796916629</v>
      </c>
      <c r="K216" s="48">
        <v>47176.75856575853</v>
      </c>
      <c r="L216" s="48">
        <f t="shared" si="39"/>
        <v>111367.17136267516</v>
      </c>
      <c r="M216" s="16"/>
      <c r="N216" s="48">
        <v>60284.4</v>
      </c>
      <c r="O216" s="48">
        <v>36968.629383313179</v>
      </c>
      <c r="P216" s="48">
        <f t="shared" si="40"/>
        <v>97253.029383313173</v>
      </c>
      <c r="Q216" s="16"/>
      <c r="R216" s="48">
        <v>30107</v>
      </c>
      <c r="S216" s="48">
        <v>36304.97265625</v>
      </c>
      <c r="T216" s="48">
        <v>66411.9765625</v>
      </c>
    </row>
    <row r="217" spans="1:20" ht="15.5" x14ac:dyDescent="0.35">
      <c r="A217" s="33" t="s">
        <v>313</v>
      </c>
      <c r="B217" s="33">
        <v>1133</v>
      </c>
      <c r="C217" s="33" t="s">
        <v>326</v>
      </c>
      <c r="D217" s="16"/>
      <c r="E217" s="48">
        <v>4856.3481481481485</v>
      </c>
      <c r="F217" s="48">
        <v>17813</v>
      </c>
      <c r="G217" s="48">
        <f t="shared" si="38"/>
        <v>22669.34814814815</v>
      </c>
      <c r="H217" s="16"/>
      <c r="I217" s="16"/>
      <c r="J217" s="48">
        <v>20617.436282864175</v>
      </c>
      <c r="K217" s="48">
        <v>13690</v>
      </c>
      <c r="L217" s="48">
        <f t="shared" si="39"/>
        <v>34307.436282864175</v>
      </c>
      <c r="M217" s="16"/>
      <c r="N217" s="48">
        <v>2696.6000000000004</v>
      </c>
      <c r="O217" s="48">
        <v>11391</v>
      </c>
      <c r="P217" s="48">
        <f t="shared" si="40"/>
        <v>14087.6</v>
      </c>
      <c r="Q217" s="16"/>
      <c r="R217" s="48">
        <v>8892.146484375</v>
      </c>
      <c r="S217" s="48">
        <v>12618</v>
      </c>
      <c r="T217" s="48">
        <v>21510.146484375</v>
      </c>
    </row>
    <row r="218" spans="1:20" ht="15.5" x14ac:dyDescent="0.35">
      <c r="A218" s="33" t="s">
        <v>313</v>
      </c>
      <c r="B218" s="33">
        <v>1134</v>
      </c>
      <c r="C218" s="33" t="s">
        <v>327</v>
      </c>
      <c r="D218" s="16"/>
      <c r="E218" s="48">
        <v>40704</v>
      </c>
      <c r="F218" s="48">
        <v>23866.643246517262</v>
      </c>
      <c r="G218" s="48">
        <f t="shared" si="38"/>
        <v>64570.643246517262</v>
      </c>
      <c r="H218" s="16"/>
      <c r="I218" s="16"/>
      <c r="J218" s="48">
        <v>65265.912481197716</v>
      </c>
      <c r="K218" s="48">
        <v>21569.419414438798</v>
      </c>
      <c r="L218" s="48">
        <f t="shared" si="39"/>
        <v>86835.331895636511</v>
      </c>
      <c r="M218" s="16"/>
      <c r="N218" s="48">
        <v>41645.00294117647</v>
      </c>
      <c r="O218" s="48">
        <v>22981.864945978392</v>
      </c>
      <c r="P218" s="48">
        <f t="shared" si="40"/>
        <v>64626.867887154862</v>
      </c>
      <c r="Q218" s="16"/>
      <c r="R218" s="48">
        <v>32175.748046875</v>
      </c>
      <c r="S218" s="48">
        <v>19138.244140625</v>
      </c>
      <c r="T218" s="48">
        <v>51313.9921875</v>
      </c>
    </row>
    <row r="219" spans="1:20" ht="15.5" x14ac:dyDescent="0.35">
      <c r="A219" s="33" t="s">
        <v>313</v>
      </c>
      <c r="B219" s="33">
        <v>1135</v>
      </c>
      <c r="C219" s="33" t="s">
        <v>328</v>
      </c>
      <c r="D219" s="16"/>
      <c r="E219" s="48">
        <v>17354</v>
      </c>
      <c r="F219" s="48">
        <v>2165</v>
      </c>
      <c r="G219" s="48">
        <f t="shared" si="38"/>
        <v>19519</v>
      </c>
      <c r="H219" s="16"/>
      <c r="I219" s="16"/>
      <c r="J219" s="48">
        <v>30076.630499789895</v>
      </c>
      <c r="K219" s="48">
        <v>1695</v>
      </c>
      <c r="L219" s="48">
        <f t="shared" si="39"/>
        <v>31771.630499789895</v>
      </c>
      <c r="M219" s="16"/>
      <c r="N219" s="48">
        <v>11887</v>
      </c>
      <c r="O219" s="48">
        <v>1630</v>
      </c>
      <c r="P219" s="48">
        <f t="shared" si="40"/>
        <v>13517</v>
      </c>
      <c r="Q219" s="16"/>
      <c r="R219" s="48">
        <v>14626</v>
      </c>
      <c r="S219" s="48">
        <v>2066</v>
      </c>
      <c r="T219" s="48">
        <v>16692</v>
      </c>
    </row>
    <row r="220" spans="1:20" s="66" customFormat="1" ht="15.5" x14ac:dyDescent="0.35">
      <c r="A220" s="33" t="s">
        <v>313</v>
      </c>
      <c r="B220" s="33">
        <v>1144</v>
      </c>
      <c r="C220" s="33" t="s">
        <v>329</v>
      </c>
      <c r="D220" s="16"/>
      <c r="E220" s="48">
        <v>604</v>
      </c>
      <c r="F220" s="48">
        <v>14782.950530035336</v>
      </c>
      <c r="G220" s="48">
        <f t="shared" si="38"/>
        <v>15386.950530035336</v>
      </c>
      <c r="H220" s="32"/>
      <c r="I220" s="32"/>
      <c r="J220" s="48">
        <v>7315.5592386446788</v>
      </c>
      <c r="K220" s="48">
        <v>18459.617834417058</v>
      </c>
      <c r="L220" s="48">
        <f t="shared" si="39"/>
        <v>25775.177073061735</v>
      </c>
      <c r="M220" s="32"/>
      <c r="N220" s="48">
        <v>316</v>
      </c>
      <c r="O220" s="48">
        <v>16102.428571428571</v>
      </c>
      <c r="P220" s="48">
        <f t="shared" si="40"/>
        <v>16418.428571428572</v>
      </c>
      <c r="Q220" s="32"/>
      <c r="R220" s="48">
        <v>518</v>
      </c>
      <c r="S220" s="48">
        <v>15622.375</v>
      </c>
      <c r="T220" s="48">
        <v>16140.375</v>
      </c>
    </row>
    <row r="221" spans="1:20" ht="15.5" x14ac:dyDescent="0.35">
      <c r="A221" s="33" t="s">
        <v>313</v>
      </c>
      <c r="B221" s="33">
        <v>1145</v>
      </c>
      <c r="C221" s="33" t="s">
        <v>330</v>
      </c>
      <c r="D221" s="16"/>
      <c r="E221" s="74"/>
      <c r="F221" s="74"/>
      <c r="G221" s="48"/>
      <c r="H221" s="16"/>
      <c r="I221" s="16"/>
      <c r="J221" s="117">
        <v>5941.3583938496604</v>
      </c>
      <c r="K221" s="74"/>
      <c r="L221" s="48">
        <f t="shared" si="39"/>
        <v>5941.3583938496604</v>
      </c>
      <c r="M221" s="16"/>
      <c r="N221" s="48">
        <v>0</v>
      </c>
      <c r="O221" s="48">
        <v>0</v>
      </c>
      <c r="P221" s="48">
        <f t="shared" si="40"/>
        <v>0</v>
      </c>
      <c r="Q221" s="16"/>
      <c r="R221" s="48">
        <v>0</v>
      </c>
      <c r="S221" s="48">
        <v>0</v>
      </c>
      <c r="T221" s="48">
        <v>0</v>
      </c>
    </row>
    <row r="222" spans="1:20" ht="15.5" x14ac:dyDescent="0.35">
      <c r="A222" s="33" t="s">
        <v>313</v>
      </c>
      <c r="B222" s="33">
        <v>1146</v>
      </c>
      <c r="C222" s="33" t="s">
        <v>331</v>
      </c>
      <c r="D222" s="16"/>
      <c r="E222" s="48">
        <v>17695.305140961857</v>
      </c>
      <c r="F222" s="48">
        <v>981</v>
      </c>
      <c r="G222" s="48">
        <f t="shared" si="38"/>
        <v>18676.305140961857</v>
      </c>
      <c r="H222" s="16"/>
      <c r="I222" s="16"/>
      <c r="J222" s="48">
        <v>35719.789086995057</v>
      </c>
      <c r="K222" s="48">
        <v>2290</v>
      </c>
      <c r="L222" s="48">
        <f t="shared" si="39"/>
        <v>38009.789086995057</v>
      </c>
      <c r="M222" s="16"/>
      <c r="N222" s="48">
        <v>28757.280796019899</v>
      </c>
      <c r="O222" s="48">
        <v>1055</v>
      </c>
      <c r="P222" s="48">
        <f t="shared" si="40"/>
        <v>29812.280796019899</v>
      </c>
      <c r="Q222" s="16"/>
      <c r="R222" s="48">
        <v>25916</v>
      </c>
      <c r="S222" s="48">
        <v>1826</v>
      </c>
      <c r="T222" s="48">
        <v>27742</v>
      </c>
    </row>
    <row r="223" spans="1:20" ht="15.5" x14ac:dyDescent="0.35">
      <c r="A223" s="33" t="s">
        <v>313</v>
      </c>
      <c r="B223" s="33">
        <v>1149</v>
      </c>
      <c r="C223" s="33" t="s">
        <v>332</v>
      </c>
      <c r="D223" s="16"/>
      <c r="E223" s="48">
        <v>124479.31313950247</v>
      </c>
      <c r="F223" s="48">
        <v>114178.92453798768</v>
      </c>
      <c r="G223" s="48">
        <f t="shared" si="38"/>
        <v>238658.23767749016</v>
      </c>
      <c r="H223" s="16"/>
      <c r="I223" s="16"/>
      <c r="J223" s="48">
        <v>201839.784994538</v>
      </c>
      <c r="K223" s="48">
        <v>83154.774249519789</v>
      </c>
      <c r="L223" s="48">
        <f t="shared" si="39"/>
        <v>284994.5592440578</v>
      </c>
      <c r="M223" s="16"/>
      <c r="N223" s="48">
        <v>121242.78230250611</v>
      </c>
      <c r="O223" s="48">
        <v>79800.265941166464</v>
      </c>
      <c r="P223" s="48">
        <f t="shared" si="40"/>
        <v>201043.04824367259</v>
      </c>
      <c r="Q223" s="16"/>
      <c r="R223" s="48">
        <v>85755.2109375</v>
      </c>
      <c r="S223" s="48">
        <v>24532.111328125</v>
      </c>
      <c r="T223" s="48">
        <v>110287.328125</v>
      </c>
    </row>
    <row r="224" spans="1:20" ht="15.5" x14ac:dyDescent="0.35">
      <c r="A224" s="33" t="s">
        <v>313</v>
      </c>
      <c r="B224" s="33">
        <v>1151</v>
      </c>
      <c r="C224" s="33" t="s">
        <v>333</v>
      </c>
      <c r="D224" s="16"/>
      <c r="E224" s="48">
        <v>732</v>
      </c>
      <c r="F224" s="48">
        <v>13004</v>
      </c>
      <c r="G224" s="48">
        <f t="shared" si="38"/>
        <v>13736</v>
      </c>
      <c r="H224" s="16"/>
      <c r="I224" s="16"/>
      <c r="J224" s="48">
        <v>696</v>
      </c>
      <c r="K224" s="48">
        <v>13367</v>
      </c>
      <c r="L224" s="48">
        <f t="shared" si="39"/>
        <v>14063</v>
      </c>
      <c r="M224" s="16"/>
      <c r="N224" s="48">
        <v>323</v>
      </c>
      <c r="O224" s="48">
        <v>13852</v>
      </c>
      <c r="P224" s="48">
        <f t="shared" si="40"/>
        <v>14175</v>
      </c>
      <c r="Q224" s="16"/>
      <c r="R224" s="48">
        <v>0</v>
      </c>
      <c r="S224" s="48">
        <v>15778</v>
      </c>
      <c r="T224" s="48">
        <v>15778</v>
      </c>
    </row>
    <row r="225" spans="1:20" ht="15.5" x14ac:dyDescent="0.35">
      <c r="A225" s="33" t="s">
        <v>313</v>
      </c>
      <c r="B225" s="33">
        <v>1160</v>
      </c>
      <c r="C225" s="33" t="s">
        <v>334</v>
      </c>
      <c r="D225" s="16"/>
      <c r="E225" s="48">
        <v>4334</v>
      </c>
      <c r="F225" s="48">
        <v>2920</v>
      </c>
      <c r="G225" s="48">
        <f t="shared" si="38"/>
        <v>7254</v>
      </c>
      <c r="H225" s="16"/>
      <c r="I225" s="16"/>
      <c r="J225" s="48">
        <v>41096.964545067116</v>
      </c>
      <c r="K225" s="48">
        <v>2581</v>
      </c>
      <c r="L225" s="48">
        <f t="shared" si="39"/>
        <v>43677.964545067116</v>
      </c>
      <c r="M225" s="16"/>
      <c r="N225" s="48">
        <v>6812.0952380952385</v>
      </c>
      <c r="O225" s="48">
        <v>1749</v>
      </c>
      <c r="P225" s="48">
        <f t="shared" si="40"/>
        <v>8561.0952380952385</v>
      </c>
      <c r="Q225" s="16"/>
      <c r="R225" s="48">
        <v>5136</v>
      </c>
      <c r="S225" s="48">
        <v>2617</v>
      </c>
      <c r="T225" s="48">
        <v>7753</v>
      </c>
    </row>
    <row r="226" spans="1:20" s="66" customFormat="1" ht="15.5" x14ac:dyDescent="0.35">
      <c r="A226" s="34" t="s">
        <v>337</v>
      </c>
      <c r="B226" s="34"/>
      <c r="C226" s="34"/>
      <c r="D226" s="32"/>
      <c r="E226" s="49">
        <f>SUM(E203:E225)</f>
        <v>4271725.7164223026</v>
      </c>
      <c r="F226" s="49">
        <f>SUM(F203:F225)</f>
        <v>3437039.7023315476</v>
      </c>
      <c r="G226" s="49">
        <f>SUM(G203:G225)</f>
        <v>7708765.4187538512</v>
      </c>
      <c r="H226" s="32"/>
      <c r="I226" s="32"/>
      <c r="J226" s="49">
        <f>SUM(J203:J225)</f>
        <v>5410201.2952414202</v>
      </c>
      <c r="K226" s="49">
        <f>SUM(K203:K225)</f>
        <v>2783426.6612098794</v>
      </c>
      <c r="L226" s="49">
        <f t="shared" ref="L226" si="41">SUM(L203:L225)</f>
        <v>8193627.9564512996</v>
      </c>
      <c r="M226" s="32"/>
      <c r="N226" s="49">
        <f>SUM(N203:N225)</f>
        <v>3254107.0405383115</v>
      </c>
      <c r="O226" s="49">
        <f t="shared" ref="O226:P226" si="42">SUM(O203:O225)</f>
        <v>2102272.887513828</v>
      </c>
      <c r="P226" s="49">
        <f t="shared" si="42"/>
        <v>5356379.9280521385</v>
      </c>
      <c r="Q226" s="32"/>
      <c r="R226" s="49">
        <f>SUM(R203:R225)</f>
        <v>2830943.4887695313</v>
      </c>
      <c r="S226" s="49">
        <f t="shared" ref="S226:T226" si="43">SUM(S203:S225)</f>
        <v>3272967.4375</v>
      </c>
      <c r="T226" s="49">
        <f t="shared" si="43"/>
        <v>6103910.8974609375</v>
      </c>
    </row>
    <row r="227" spans="1:20" ht="15.5" x14ac:dyDescent="0.35">
      <c r="A227" s="16"/>
      <c r="B227" s="16"/>
      <c r="C227" s="16"/>
      <c r="D227" s="16"/>
      <c r="E227" s="50"/>
      <c r="F227" s="50"/>
      <c r="G227" s="50"/>
      <c r="H227" s="16"/>
      <c r="I227" s="16"/>
      <c r="J227" s="50"/>
      <c r="K227" s="50"/>
      <c r="L227" s="50"/>
      <c r="M227" s="16"/>
      <c r="N227" s="50"/>
      <c r="O227" s="50"/>
      <c r="P227" s="50"/>
      <c r="Q227" s="16"/>
      <c r="R227" s="50"/>
      <c r="S227" s="50"/>
      <c r="T227" s="50"/>
    </row>
    <row r="228" spans="1:20" ht="15.5" x14ac:dyDescent="0.35">
      <c r="A228" s="33" t="s">
        <v>338</v>
      </c>
      <c r="B228" s="33">
        <v>4201</v>
      </c>
      <c r="C228" s="33" t="s">
        <v>339</v>
      </c>
      <c r="D228" s="16"/>
      <c r="E228" s="48">
        <v>26908</v>
      </c>
      <c r="F228" s="48">
        <v>15009</v>
      </c>
      <c r="G228" s="48">
        <f t="shared" ref="G228:G241" si="44">E228+F228</f>
        <v>41917</v>
      </c>
      <c r="H228" s="16"/>
      <c r="I228" s="16"/>
      <c r="J228" s="48">
        <v>47335</v>
      </c>
      <c r="K228" s="48">
        <v>4678</v>
      </c>
      <c r="L228" s="48">
        <f t="shared" ref="L228:L241" si="45">J228+K228</f>
        <v>52013</v>
      </c>
      <c r="M228" s="16"/>
      <c r="N228" s="48">
        <v>47771</v>
      </c>
      <c r="O228" s="48">
        <v>4843</v>
      </c>
      <c r="P228" s="48">
        <f>N228+O228</f>
        <v>52614</v>
      </c>
      <c r="Q228" s="16"/>
      <c r="R228" s="48">
        <v>34700</v>
      </c>
      <c r="S228" s="48">
        <v>12483</v>
      </c>
      <c r="T228" s="48">
        <v>47183</v>
      </c>
    </row>
    <row r="229" spans="1:20" ht="15.5" x14ac:dyDescent="0.35">
      <c r="A229" s="33" t="s">
        <v>338</v>
      </c>
      <c r="B229" s="33">
        <v>4202</v>
      </c>
      <c r="C229" s="33" t="s">
        <v>340</v>
      </c>
      <c r="D229" s="16"/>
      <c r="E229" s="48">
        <v>129833.27159719975</v>
      </c>
      <c r="F229" s="48">
        <v>17452</v>
      </c>
      <c r="G229" s="48">
        <f t="shared" si="44"/>
        <v>147285.27159719975</v>
      </c>
      <c r="H229" s="16"/>
      <c r="I229" s="16"/>
      <c r="J229" s="48">
        <v>154426.94779690463</v>
      </c>
      <c r="K229" s="48">
        <v>8020.9130434735926</v>
      </c>
      <c r="L229" s="48">
        <f t="shared" si="45"/>
        <v>162447.86084037821</v>
      </c>
      <c r="M229" s="16"/>
      <c r="N229" s="48">
        <v>116508.6205462122</v>
      </c>
      <c r="O229" s="48">
        <v>10410</v>
      </c>
      <c r="P229" s="48">
        <f t="shared" ref="P229:P252" si="46">N229+O229</f>
        <v>126918.6205462122</v>
      </c>
      <c r="Q229" s="16"/>
      <c r="R229" s="48">
        <v>113268.859375</v>
      </c>
      <c r="S229" s="48">
        <v>15692.22265625</v>
      </c>
      <c r="T229" s="48">
        <v>128961.078125</v>
      </c>
    </row>
    <row r="230" spans="1:20" ht="15.5" x14ac:dyDescent="0.35">
      <c r="A230" s="33" t="s">
        <v>338</v>
      </c>
      <c r="B230" s="33">
        <v>4203</v>
      </c>
      <c r="C230" s="33" t="s">
        <v>341</v>
      </c>
      <c r="D230" s="16"/>
      <c r="E230" s="48">
        <v>202227.98384221725</v>
      </c>
      <c r="F230" s="48">
        <v>368291.41743611451</v>
      </c>
      <c r="G230" s="48">
        <f t="shared" si="44"/>
        <v>570519.40127833176</v>
      </c>
      <c r="H230" s="16"/>
      <c r="I230" s="16"/>
      <c r="J230" s="48">
        <v>335008.37277607166</v>
      </c>
      <c r="K230" s="48">
        <v>190699.05435636709</v>
      </c>
      <c r="L230" s="48">
        <f t="shared" si="45"/>
        <v>525707.42713243875</v>
      </c>
      <c r="M230" s="16"/>
      <c r="N230" s="48">
        <v>182936.06342620635</v>
      </c>
      <c r="O230" s="48">
        <v>131993.60460229084</v>
      </c>
      <c r="P230" s="48">
        <f t="shared" si="46"/>
        <v>314929.6680284972</v>
      </c>
      <c r="Q230" s="16"/>
      <c r="R230" s="48">
        <v>237251.390625</v>
      </c>
      <c r="S230" s="48">
        <v>132054.890625</v>
      </c>
      <c r="T230" s="48">
        <v>369306.28125</v>
      </c>
    </row>
    <row r="231" spans="1:20" ht="15.5" x14ac:dyDescent="0.35">
      <c r="A231" s="33" t="s">
        <v>338</v>
      </c>
      <c r="B231" s="33">
        <v>4204</v>
      </c>
      <c r="C231" s="33" t="s">
        <v>362</v>
      </c>
      <c r="D231" s="16"/>
      <c r="E231" s="48">
        <v>1527606.7938531786</v>
      </c>
      <c r="F231" s="48">
        <v>1349639.353882951</v>
      </c>
      <c r="G231" s="48">
        <f t="shared" si="44"/>
        <v>2877246.1477361294</v>
      </c>
      <c r="H231" s="16"/>
      <c r="I231" s="16"/>
      <c r="J231" s="48">
        <v>1449058.8378195702</v>
      </c>
      <c r="K231" s="48">
        <v>826255.86860848474</v>
      </c>
      <c r="L231" s="48">
        <f t="shared" si="45"/>
        <v>2275314.7064280547</v>
      </c>
      <c r="M231" s="16"/>
      <c r="N231" s="48">
        <v>1004723.2495625386</v>
      </c>
      <c r="O231" s="48">
        <v>621804.93368290656</v>
      </c>
      <c r="P231" s="48">
        <f t="shared" si="46"/>
        <v>1626528.1832454451</v>
      </c>
      <c r="Q231" s="16"/>
      <c r="R231" s="48">
        <v>1175610.375</v>
      </c>
      <c r="S231" s="48">
        <v>850524.3125</v>
      </c>
      <c r="T231" s="48">
        <v>2026134.75</v>
      </c>
    </row>
    <row r="232" spans="1:20" ht="15.5" x14ac:dyDescent="0.35">
      <c r="A232" s="33" t="s">
        <v>338</v>
      </c>
      <c r="B232" s="33">
        <v>4205</v>
      </c>
      <c r="C232" s="33" t="s">
        <v>363</v>
      </c>
      <c r="D232" s="16"/>
      <c r="E232" s="48">
        <v>139002</v>
      </c>
      <c r="F232" s="48">
        <v>43987.072289156633</v>
      </c>
      <c r="G232" s="48">
        <f t="shared" si="44"/>
        <v>182989.07228915664</v>
      </c>
      <c r="H232" s="16"/>
      <c r="I232" s="16"/>
      <c r="J232" s="48">
        <v>176328.97066152032</v>
      </c>
      <c r="K232" s="48">
        <v>72320</v>
      </c>
      <c r="L232" s="48">
        <f t="shared" si="45"/>
        <v>248648.97066152032</v>
      </c>
      <c r="M232" s="16"/>
      <c r="N232" s="48">
        <v>131596.33128078817</v>
      </c>
      <c r="O232" s="48">
        <v>71810</v>
      </c>
      <c r="P232" s="48">
        <f t="shared" si="46"/>
        <v>203406.33128078817</v>
      </c>
      <c r="Q232" s="16"/>
      <c r="R232" s="48">
        <v>127412.3125</v>
      </c>
      <c r="S232" s="48">
        <v>73845</v>
      </c>
      <c r="T232" s="48">
        <v>201257.3125</v>
      </c>
    </row>
    <row r="233" spans="1:20" ht="15.5" x14ac:dyDescent="0.35">
      <c r="A233" s="33" t="s">
        <v>338</v>
      </c>
      <c r="B233" s="33">
        <v>4206</v>
      </c>
      <c r="C233" s="33" t="s">
        <v>342</v>
      </c>
      <c r="D233" s="16"/>
      <c r="E233" s="48">
        <v>83608.625</v>
      </c>
      <c r="F233" s="48">
        <v>2130</v>
      </c>
      <c r="G233" s="48">
        <f t="shared" si="44"/>
        <v>85738.625</v>
      </c>
      <c r="H233" s="16"/>
      <c r="I233" s="16"/>
      <c r="J233" s="48">
        <v>54219.813206304512</v>
      </c>
      <c r="K233" s="48">
        <v>772</v>
      </c>
      <c r="L233" s="48">
        <f t="shared" si="45"/>
        <v>54991.813206304512</v>
      </c>
      <c r="M233" s="16"/>
      <c r="N233" s="48">
        <v>74469.948275862072</v>
      </c>
      <c r="O233" s="48">
        <v>1316</v>
      </c>
      <c r="P233" s="48">
        <f t="shared" si="46"/>
        <v>75785.948275862072</v>
      </c>
      <c r="Q233" s="16"/>
      <c r="R233" s="48">
        <v>105000.9375</v>
      </c>
      <c r="S233" s="48">
        <v>3399</v>
      </c>
      <c r="T233" s="48">
        <v>108399.9375</v>
      </c>
    </row>
    <row r="234" spans="1:20" ht="15.5" x14ac:dyDescent="0.35">
      <c r="A234" s="33" t="s">
        <v>338</v>
      </c>
      <c r="B234" s="33">
        <v>4207</v>
      </c>
      <c r="C234" s="33" t="s">
        <v>343</v>
      </c>
      <c r="D234" s="16"/>
      <c r="E234" s="48">
        <v>38011</v>
      </c>
      <c r="F234" s="48">
        <v>4119</v>
      </c>
      <c r="G234" s="48">
        <f t="shared" si="44"/>
        <v>42130</v>
      </c>
      <c r="H234" s="16"/>
      <c r="I234" s="16"/>
      <c r="J234" s="48">
        <v>58766.395984612638</v>
      </c>
      <c r="K234" s="48">
        <v>2618</v>
      </c>
      <c r="L234" s="48">
        <f t="shared" si="45"/>
        <v>61384.395984612638</v>
      </c>
      <c r="M234" s="16"/>
      <c r="N234" s="48">
        <v>41839.448275862072</v>
      </c>
      <c r="O234" s="48">
        <v>38093.613636363632</v>
      </c>
      <c r="P234" s="48">
        <f t="shared" si="46"/>
        <v>79933.061912225705</v>
      </c>
      <c r="Q234" s="16"/>
      <c r="R234" s="48">
        <v>32788</v>
      </c>
      <c r="S234" s="48">
        <v>33082.94140625</v>
      </c>
      <c r="T234" s="48">
        <v>65870.9453125</v>
      </c>
    </row>
    <row r="235" spans="1:20" ht="15.5" x14ac:dyDescent="0.35">
      <c r="A235" s="33" t="s">
        <v>338</v>
      </c>
      <c r="B235" s="33">
        <v>4211</v>
      </c>
      <c r="C235" s="33" t="s">
        <v>344</v>
      </c>
      <c r="D235" s="16"/>
      <c r="E235" s="48">
        <v>16777</v>
      </c>
      <c r="F235" s="48">
        <v>6925</v>
      </c>
      <c r="G235" s="48">
        <f t="shared" si="44"/>
        <v>23702</v>
      </c>
      <c r="H235" s="16"/>
      <c r="I235" s="16"/>
      <c r="J235" s="48">
        <v>26172.741136261811</v>
      </c>
      <c r="K235" s="48">
        <v>6332</v>
      </c>
      <c r="L235" s="48">
        <f t="shared" si="45"/>
        <v>32504.741136261811</v>
      </c>
      <c r="M235" s="16"/>
      <c r="N235" s="48">
        <v>17620</v>
      </c>
      <c r="O235" s="48">
        <v>4726</v>
      </c>
      <c r="P235" s="48">
        <f t="shared" si="46"/>
        <v>22346</v>
      </c>
      <c r="Q235" s="16"/>
      <c r="R235" s="48">
        <v>15259</v>
      </c>
      <c r="S235" s="48">
        <v>6660</v>
      </c>
      <c r="T235" s="48">
        <v>21919</v>
      </c>
    </row>
    <row r="236" spans="1:20" ht="15.5" x14ac:dyDescent="0.35">
      <c r="A236" s="33" t="s">
        <v>338</v>
      </c>
      <c r="B236" s="33">
        <v>4212</v>
      </c>
      <c r="C236" s="33" t="s">
        <v>345</v>
      </c>
      <c r="D236" s="16"/>
      <c r="E236" s="48">
        <v>1684</v>
      </c>
      <c r="F236" s="48">
        <v>0</v>
      </c>
      <c r="G236" s="48">
        <f t="shared" si="44"/>
        <v>1684</v>
      </c>
      <c r="H236" s="16"/>
      <c r="I236" s="16"/>
      <c r="J236" s="48">
        <v>1356</v>
      </c>
      <c r="K236" s="48">
        <v>1217</v>
      </c>
      <c r="L236" s="48">
        <f t="shared" si="45"/>
        <v>2573</v>
      </c>
      <c r="M236" s="16"/>
      <c r="N236" s="48">
        <v>1510</v>
      </c>
      <c r="O236" s="48">
        <v>0</v>
      </c>
      <c r="P236" s="48">
        <f t="shared" si="46"/>
        <v>1510</v>
      </c>
      <c r="Q236" s="16"/>
      <c r="R236" s="48">
        <v>1494</v>
      </c>
      <c r="S236" s="48">
        <v>0</v>
      </c>
      <c r="T236" s="48">
        <v>1494</v>
      </c>
    </row>
    <row r="237" spans="1:20" ht="15.5" x14ac:dyDescent="0.35">
      <c r="A237" s="33" t="s">
        <v>338</v>
      </c>
      <c r="B237" s="33">
        <v>4213</v>
      </c>
      <c r="C237" s="33" t="s">
        <v>346</v>
      </c>
      <c r="D237" s="16"/>
      <c r="E237" s="48">
        <v>44756</v>
      </c>
      <c r="F237" s="48">
        <v>33610</v>
      </c>
      <c r="G237" s="48">
        <f t="shared" si="44"/>
        <v>78366</v>
      </c>
      <c r="H237" s="16"/>
      <c r="I237" s="16"/>
      <c r="J237" s="48">
        <v>77390.123878683895</v>
      </c>
      <c r="K237" s="48">
        <v>29929</v>
      </c>
      <c r="L237" s="48">
        <f t="shared" si="45"/>
        <v>107319.12387868389</v>
      </c>
      <c r="M237" s="16"/>
      <c r="N237" s="48">
        <v>60526</v>
      </c>
      <c r="O237" s="48">
        <v>29747</v>
      </c>
      <c r="P237" s="48">
        <f t="shared" si="46"/>
        <v>90273</v>
      </c>
      <c r="Q237" s="16"/>
      <c r="R237" s="48">
        <v>58971</v>
      </c>
      <c r="S237" s="48">
        <v>29278</v>
      </c>
      <c r="T237" s="48">
        <v>88249</v>
      </c>
    </row>
    <row r="238" spans="1:20" ht="15.5" x14ac:dyDescent="0.35">
      <c r="A238" s="33" t="s">
        <v>338</v>
      </c>
      <c r="B238" s="33">
        <v>4214</v>
      </c>
      <c r="C238" s="33" t="s">
        <v>347</v>
      </c>
      <c r="D238" s="16"/>
      <c r="E238" s="48">
        <v>3454</v>
      </c>
      <c r="F238" s="48">
        <v>6201</v>
      </c>
      <c r="G238" s="48">
        <f t="shared" si="44"/>
        <v>9655</v>
      </c>
      <c r="H238" s="16"/>
      <c r="I238" s="16"/>
      <c r="J238" s="48">
        <v>3698</v>
      </c>
      <c r="K238" s="48">
        <v>4673</v>
      </c>
      <c r="L238" s="48">
        <f t="shared" si="45"/>
        <v>8371</v>
      </c>
      <c r="M238" s="16"/>
      <c r="N238" s="48">
        <v>2615</v>
      </c>
      <c r="O238" s="48">
        <v>3698</v>
      </c>
      <c r="P238" s="48">
        <f t="shared" si="46"/>
        <v>6313</v>
      </c>
      <c r="Q238" s="16"/>
      <c r="R238" s="48">
        <v>1484</v>
      </c>
      <c r="S238" s="48">
        <v>5615</v>
      </c>
      <c r="T238" s="48">
        <v>7099</v>
      </c>
    </row>
    <row r="239" spans="1:20" ht="15.5" x14ac:dyDescent="0.35">
      <c r="A239" s="33" t="s">
        <v>338</v>
      </c>
      <c r="B239" s="33">
        <v>4215</v>
      </c>
      <c r="C239" s="33" t="s">
        <v>348</v>
      </c>
      <c r="D239" s="16"/>
      <c r="E239" s="48">
        <v>44772</v>
      </c>
      <c r="F239" s="48">
        <v>675</v>
      </c>
      <c r="G239" s="48">
        <f t="shared" si="44"/>
        <v>45447</v>
      </c>
      <c r="H239" s="16"/>
      <c r="I239" s="16"/>
      <c r="J239" s="48">
        <v>209338.97846747376</v>
      </c>
      <c r="K239" s="48">
        <v>589</v>
      </c>
      <c r="L239" s="48">
        <f t="shared" si="45"/>
        <v>209927.97846747376</v>
      </c>
      <c r="M239" s="16"/>
      <c r="N239" s="48">
        <v>71960.996469833117</v>
      </c>
      <c r="O239" s="48">
        <v>410</v>
      </c>
      <c r="P239" s="48">
        <f t="shared" si="46"/>
        <v>72370.996469833117</v>
      </c>
      <c r="Q239" s="16"/>
      <c r="R239" s="48">
        <v>180866.609375</v>
      </c>
      <c r="S239" s="48">
        <v>540</v>
      </c>
      <c r="T239" s="48">
        <v>181406.609375</v>
      </c>
    </row>
    <row r="240" spans="1:20" ht="15.5" x14ac:dyDescent="0.35">
      <c r="A240" s="33" t="s">
        <v>338</v>
      </c>
      <c r="B240" s="33">
        <v>4216</v>
      </c>
      <c r="C240" s="33" t="s">
        <v>349</v>
      </c>
      <c r="D240" s="16"/>
      <c r="E240" s="48">
        <v>14299</v>
      </c>
      <c r="F240" s="48">
        <v>1601</v>
      </c>
      <c r="G240" s="48">
        <f t="shared" si="44"/>
        <v>15900</v>
      </c>
      <c r="H240" s="16"/>
      <c r="I240" s="16"/>
      <c r="J240" s="48">
        <v>22759.015333183106</v>
      </c>
      <c r="K240" s="48">
        <v>917</v>
      </c>
      <c r="L240" s="48">
        <f t="shared" si="45"/>
        <v>23676.015333183106</v>
      </c>
      <c r="M240" s="16"/>
      <c r="N240" s="48">
        <v>6211.0785714285712</v>
      </c>
      <c r="O240" s="48">
        <v>48</v>
      </c>
      <c r="P240" s="48">
        <f t="shared" si="46"/>
        <v>6259.0785714285712</v>
      </c>
      <c r="Q240" s="16"/>
      <c r="R240" s="48">
        <v>13178.3876953125</v>
      </c>
      <c r="S240" s="48">
        <v>169</v>
      </c>
      <c r="T240" s="48">
        <v>13347.3876953125</v>
      </c>
    </row>
    <row r="241" spans="1:20" ht="15.5" x14ac:dyDescent="0.35">
      <c r="A241" s="33" t="s">
        <v>338</v>
      </c>
      <c r="B241" s="33">
        <v>4217</v>
      </c>
      <c r="C241" s="33" t="s">
        <v>350</v>
      </c>
      <c r="D241" s="16"/>
      <c r="E241" s="48">
        <v>4506</v>
      </c>
      <c r="F241" s="48">
        <v>217</v>
      </c>
      <c r="G241" s="48">
        <f t="shared" si="44"/>
        <v>4723</v>
      </c>
      <c r="H241" s="16"/>
      <c r="I241" s="16"/>
      <c r="J241" s="48">
        <v>7945.2101665933205</v>
      </c>
      <c r="K241" s="48">
        <v>64</v>
      </c>
      <c r="L241" s="48">
        <f t="shared" si="45"/>
        <v>8009.2101665933205</v>
      </c>
      <c r="M241" s="16"/>
      <c r="N241" s="48">
        <v>2876</v>
      </c>
      <c r="O241" s="48">
        <v>432</v>
      </c>
      <c r="P241" s="48">
        <f t="shared" si="46"/>
        <v>3308</v>
      </c>
      <c r="Q241" s="16"/>
      <c r="R241" s="48">
        <v>2777</v>
      </c>
      <c r="S241" s="48">
        <v>321</v>
      </c>
      <c r="T241" s="48">
        <v>3098</v>
      </c>
    </row>
    <row r="242" spans="1:20" ht="15.5" x14ac:dyDescent="0.35">
      <c r="A242" s="33" t="s">
        <v>338</v>
      </c>
      <c r="B242" s="33">
        <v>4218</v>
      </c>
      <c r="C242" s="33" t="s">
        <v>351</v>
      </c>
      <c r="D242" s="16"/>
      <c r="E242" s="74">
        <v>0</v>
      </c>
      <c r="F242" s="74">
        <v>0</v>
      </c>
      <c r="G242" s="74">
        <v>0</v>
      </c>
      <c r="H242" s="16"/>
      <c r="I242" s="16"/>
      <c r="J242" s="74">
        <v>0</v>
      </c>
      <c r="K242" s="74">
        <v>0</v>
      </c>
      <c r="L242" s="74">
        <v>0</v>
      </c>
      <c r="M242" s="16"/>
      <c r="N242" s="48">
        <v>0</v>
      </c>
      <c r="O242" s="48">
        <v>0</v>
      </c>
      <c r="P242" s="48">
        <f t="shared" si="46"/>
        <v>0</v>
      </c>
      <c r="Q242" s="16"/>
      <c r="R242" s="48">
        <v>0</v>
      </c>
      <c r="S242" s="48">
        <v>0</v>
      </c>
      <c r="T242" s="48">
        <v>0</v>
      </c>
    </row>
    <row r="243" spans="1:20" ht="15.5" x14ac:dyDescent="0.35">
      <c r="A243" s="33" t="s">
        <v>338</v>
      </c>
      <c r="B243" s="33">
        <v>4219</v>
      </c>
      <c r="C243" s="33" t="s">
        <v>352</v>
      </c>
      <c r="D243" s="16"/>
      <c r="E243" s="48">
        <v>42659</v>
      </c>
      <c r="F243" s="48">
        <v>63558.445783132527</v>
      </c>
      <c r="G243" s="48">
        <f t="shared" ref="G243:G252" si="47">E243+F243</f>
        <v>106217.44578313253</v>
      </c>
      <c r="H243" s="16"/>
      <c r="I243" s="16"/>
      <c r="J243" s="48">
        <v>65499.669333227997</v>
      </c>
      <c r="K243" s="48">
        <v>57803.710526276278</v>
      </c>
      <c r="L243" s="48">
        <f t="shared" ref="L243:L252" si="48">J243+K243</f>
        <v>123303.37985950428</v>
      </c>
      <c r="M243" s="16"/>
      <c r="N243" s="48">
        <v>40121.636363636368</v>
      </c>
      <c r="O243" s="48">
        <v>53403.424242424247</v>
      </c>
      <c r="P243" s="48">
        <f t="shared" si="46"/>
        <v>93525.060606060608</v>
      </c>
      <c r="Q243" s="16"/>
      <c r="R243" s="48">
        <v>32124.544921875</v>
      </c>
      <c r="S243" s="48">
        <v>57881.9921875</v>
      </c>
      <c r="T243" s="48">
        <v>90006.5390625</v>
      </c>
    </row>
    <row r="244" spans="1:20" ht="15.5" x14ac:dyDescent="0.35">
      <c r="A244" s="33" t="s">
        <v>338</v>
      </c>
      <c r="B244" s="33">
        <v>4220</v>
      </c>
      <c r="C244" s="33" t="s">
        <v>353</v>
      </c>
      <c r="D244" s="16"/>
      <c r="E244" s="48">
        <v>4865</v>
      </c>
      <c r="F244" s="48">
        <v>0</v>
      </c>
      <c r="G244" s="48">
        <f t="shared" si="47"/>
        <v>4865</v>
      </c>
      <c r="H244" s="16"/>
      <c r="I244" s="16"/>
      <c r="J244" s="48">
        <v>13215.827424171232</v>
      </c>
      <c r="K244" s="48"/>
      <c r="L244" s="48">
        <f t="shared" si="48"/>
        <v>13215.827424171232</v>
      </c>
      <c r="M244" s="16"/>
      <c r="N244" s="48">
        <v>6777</v>
      </c>
      <c r="O244" s="48">
        <v>0</v>
      </c>
      <c r="P244" s="48">
        <f t="shared" si="46"/>
        <v>6777</v>
      </c>
      <c r="Q244" s="16"/>
      <c r="R244" s="48">
        <v>5077</v>
      </c>
      <c r="S244" s="48">
        <v>0</v>
      </c>
      <c r="T244" s="48">
        <v>5077</v>
      </c>
    </row>
    <row r="245" spans="1:20" ht="15.5" x14ac:dyDescent="0.35">
      <c r="A245" s="33" t="s">
        <v>338</v>
      </c>
      <c r="B245" s="33">
        <v>4221</v>
      </c>
      <c r="C245" s="33" t="s">
        <v>354</v>
      </c>
      <c r="D245" s="16"/>
      <c r="E245" s="48">
        <v>10044</v>
      </c>
      <c r="F245" s="48">
        <v>412</v>
      </c>
      <c r="G245" s="48">
        <f t="shared" si="47"/>
        <v>10456</v>
      </c>
      <c r="H245" s="16"/>
      <c r="I245" s="16"/>
      <c r="J245" s="48">
        <v>18676.037590774486</v>
      </c>
      <c r="K245" s="48">
        <v>454</v>
      </c>
      <c r="L245" s="48">
        <f t="shared" si="48"/>
        <v>19130.037590774486</v>
      </c>
      <c r="M245" s="16"/>
      <c r="N245" s="48">
        <v>9430</v>
      </c>
      <c r="O245" s="48">
        <v>107</v>
      </c>
      <c r="P245" s="48">
        <f t="shared" si="46"/>
        <v>9537</v>
      </c>
      <c r="Q245" s="16"/>
      <c r="R245" s="48">
        <v>8754</v>
      </c>
      <c r="S245" s="48">
        <v>0</v>
      </c>
      <c r="T245" s="48">
        <v>8754</v>
      </c>
    </row>
    <row r="246" spans="1:20" ht="15.5" x14ac:dyDescent="0.35">
      <c r="A246" s="33" t="s">
        <v>338</v>
      </c>
      <c r="B246" s="33">
        <v>4222</v>
      </c>
      <c r="C246" s="33" t="s">
        <v>355</v>
      </c>
      <c r="D246" s="16"/>
      <c r="E246" s="48">
        <v>43338</v>
      </c>
      <c r="F246" s="48">
        <v>5285</v>
      </c>
      <c r="G246" s="48">
        <f t="shared" si="47"/>
        <v>48623</v>
      </c>
      <c r="H246" s="16"/>
      <c r="I246" s="16"/>
      <c r="J246" s="48">
        <v>41936.061939346917</v>
      </c>
      <c r="K246" s="48">
        <v>4305</v>
      </c>
      <c r="L246" s="48">
        <f t="shared" si="48"/>
        <v>46241.061939346917</v>
      </c>
      <c r="M246" s="16"/>
      <c r="N246" s="48">
        <v>33789</v>
      </c>
      <c r="O246" s="48">
        <v>4461</v>
      </c>
      <c r="P246" s="48">
        <f t="shared" si="46"/>
        <v>38250</v>
      </c>
      <c r="Q246" s="16"/>
      <c r="R246" s="48">
        <v>34341</v>
      </c>
      <c r="S246" s="48">
        <v>4820</v>
      </c>
      <c r="T246" s="48">
        <v>39161</v>
      </c>
    </row>
    <row r="247" spans="1:20" ht="15.5" x14ac:dyDescent="0.35">
      <c r="A247" s="33" t="s">
        <v>338</v>
      </c>
      <c r="B247" s="33">
        <v>4223</v>
      </c>
      <c r="C247" s="33" t="s">
        <v>356</v>
      </c>
      <c r="D247" s="16"/>
      <c r="E247" s="48">
        <v>15978.571428571429</v>
      </c>
      <c r="F247" s="48">
        <v>304</v>
      </c>
      <c r="G247" s="48">
        <f t="shared" si="47"/>
        <v>16282.571428571429</v>
      </c>
      <c r="H247" s="16"/>
      <c r="I247" s="16"/>
      <c r="J247" s="48">
        <v>46986.401466792682</v>
      </c>
      <c r="K247" s="48">
        <v>1086</v>
      </c>
      <c r="L247" s="48">
        <f t="shared" si="48"/>
        <v>48072.401466792682</v>
      </c>
      <c r="M247" s="16"/>
      <c r="N247" s="48">
        <v>25807.5</v>
      </c>
      <c r="O247" s="48">
        <v>1120</v>
      </c>
      <c r="P247" s="48">
        <f t="shared" si="46"/>
        <v>26927.5</v>
      </c>
      <c r="Q247" s="16"/>
      <c r="R247" s="48">
        <v>17889.859375</v>
      </c>
      <c r="S247" s="48">
        <v>2139</v>
      </c>
      <c r="T247" s="48">
        <v>20028.859375</v>
      </c>
    </row>
    <row r="248" spans="1:20" ht="15.5" x14ac:dyDescent="0.35">
      <c r="A248" s="33" t="s">
        <v>338</v>
      </c>
      <c r="B248" s="33">
        <v>4224</v>
      </c>
      <c r="C248" s="33" t="s">
        <v>357</v>
      </c>
      <c r="D248" s="16"/>
      <c r="E248" s="48">
        <v>4839</v>
      </c>
      <c r="F248" s="48">
        <v>0</v>
      </c>
      <c r="G248" s="48">
        <f t="shared" si="47"/>
        <v>4839</v>
      </c>
      <c r="H248" s="16"/>
      <c r="I248" s="16"/>
      <c r="J248" s="48">
        <v>12797.358393849656</v>
      </c>
      <c r="K248" s="48"/>
      <c r="L248" s="48">
        <f t="shared" si="48"/>
        <v>12797.358393849656</v>
      </c>
      <c r="M248" s="16"/>
      <c r="N248" s="48">
        <v>7919</v>
      </c>
      <c r="O248" s="48">
        <v>186</v>
      </c>
      <c r="P248" s="48">
        <f t="shared" si="46"/>
        <v>8105</v>
      </c>
      <c r="Q248" s="16"/>
      <c r="R248" s="48">
        <v>11206.1591796875</v>
      </c>
      <c r="S248" s="48">
        <v>0</v>
      </c>
      <c r="T248" s="48">
        <v>11206.1591796875</v>
      </c>
    </row>
    <row r="249" spans="1:20" ht="15.5" x14ac:dyDescent="0.35">
      <c r="A249" s="33" t="s">
        <v>338</v>
      </c>
      <c r="B249" s="33">
        <v>4225</v>
      </c>
      <c r="C249" s="33" t="s">
        <v>361</v>
      </c>
      <c r="D249" s="16"/>
      <c r="E249" s="48">
        <v>66836.800000000003</v>
      </c>
      <c r="F249" s="48">
        <v>1085.2962962962963</v>
      </c>
      <c r="G249" s="48">
        <f t="shared" si="47"/>
        <v>67922.096296296295</v>
      </c>
      <c r="H249" s="16"/>
      <c r="I249" s="16"/>
      <c r="J249" s="48">
        <v>107908.54427343055</v>
      </c>
      <c r="K249" s="48">
        <v>447.91304347820142</v>
      </c>
      <c r="L249" s="48">
        <f t="shared" si="48"/>
        <v>108356.45731690875</v>
      </c>
      <c r="M249" s="16"/>
      <c r="N249" s="48">
        <v>91926.283358320841</v>
      </c>
      <c r="O249" s="48">
        <v>207.56</v>
      </c>
      <c r="P249" s="48">
        <f t="shared" si="46"/>
        <v>92133.843358320839</v>
      </c>
      <c r="Q249" s="16"/>
      <c r="R249" s="48">
        <v>101280.9609375</v>
      </c>
      <c r="S249" s="48">
        <v>547.40625</v>
      </c>
      <c r="T249" s="48">
        <v>101828.3671875</v>
      </c>
    </row>
    <row r="250" spans="1:20" ht="15.5" x14ac:dyDescent="0.35">
      <c r="A250" s="33" t="s">
        <v>338</v>
      </c>
      <c r="B250" s="33">
        <v>4226</v>
      </c>
      <c r="C250" s="33" t="s">
        <v>358</v>
      </c>
      <c r="D250" s="16"/>
      <c r="E250" s="48">
        <v>1797</v>
      </c>
      <c r="F250" s="48">
        <v>0</v>
      </c>
      <c r="G250" s="48">
        <f t="shared" si="47"/>
        <v>1797</v>
      </c>
      <c r="H250" s="16"/>
      <c r="I250" s="16"/>
      <c r="J250" s="48">
        <v>12671.827424181163</v>
      </c>
      <c r="K250" s="48"/>
      <c r="L250" s="48">
        <f t="shared" si="48"/>
        <v>12671.827424181163</v>
      </c>
      <c r="M250" s="16"/>
      <c r="N250" s="48">
        <v>869</v>
      </c>
      <c r="O250" s="48">
        <v>0</v>
      </c>
      <c r="P250" s="48">
        <f t="shared" si="46"/>
        <v>869</v>
      </c>
      <c r="Q250" s="16"/>
      <c r="R250" s="48">
        <v>1839</v>
      </c>
      <c r="S250" s="48">
        <v>0</v>
      </c>
      <c r="T250" s="48">
        <v>1839</v>
      </c>
    </row>
    <row r="251" spans="1:20" ht="15.5" x14ac:dyDescent="0.35">
      <c r="A251" s="33" t="s">
        <v>338</v>
      </c>
      <c r="B251" s="33">
        <v>4227</v>
      </c>
      <c r="C251" s="33" t="s">
        <v>359</v>
      </c>
      <c r="D251" s="16"/>
      <c r="E251" s="48">
        <v>20851</v>
      </c>
      <c r="F251" s="48">
        <v>5682</v>
      </c>
      <c r="G251" s="48">
        <f t="shared" si="47"/>
        <v>26533</v>
      </c>
      <c r="H251" s="16"/>
      <c r="I251" s="16"/>
      <c r="J251" s="48">
        <v>36403.355343852112</v>
      </c>
      <c r="K251" s="48">
        <v>2227</v>
      </c>
      <c r="L251" s="48">
        <f t="shared" si="48"/>
        <v>38630.355343852112</v>
      </c>
      <c r="M251" s="16"/>
      <c r="N251" s="48">
        <v>14528.130434782608</v>
      </c>
      <c r="O251" s="48">
        <v>2037</v>
      </c>
      <c r="P251" s="48">
        <f t="shared" si="46"/>
        <v>16565.130434782608</v>
      </c>
      <c r="Q251" s="16"/>
      <c r="R251" s="48">
        <v>17852.26171875</v>
      </c>
      <c r="S251" s="48">
        <v>4120</v>
      </c>
      <c r="T251" s="48">
        <v>21972.26171875</v>
      </c>
    </row>
    <row r="252" spans="1:20" ht="15.5" x14ac:dyDescent="0.35">
      <c r="A252" s="33" t="s">
        <v>338</v>
      </c>
      <c r="B252" s="33">
        <v>4228</v>
      </c>
      <c r="C252" s="33" t="s">
        <v>360</v>
      </c>
      <c r="D252" s="16"/>
      <c r="E252" s="48">
        <v>22903</v>
      </c>
      <c r="F252" s="48">
        <v>13822.703703703704</v>
      </c>
      <c r="G252" s="48">
        <f t="shared" si="47"/>
        <v>36725.703703703708</v>
      </c>
      <c r="H252" s="16"/>
      <c r="I252" s="16"/>
      <c r="J252" s="48">
        <v>29004.358393849656</v>
      </c>
      <c r="K252" s="48">
        <v>3025.0869565219937</v>
      </c>
      <c r="L252" s="48">
        <f t="shared" si="48"/>
        <v>32029.44535037165</v>
      </c>
      <c r="M252" s="16"/>
      <c r="N252" s="48">
        <v>16716</v>
      </c>
      <c r="O252" s="48">
        <v>1674.44</v>
      </c>
      <c r="P252" s="48">
        <f t="shared" si="46"/>
        <v>18390.439999999999</v>
      </c>
      <c r="Q252" s="16"/>
      <c r="R252" s="48">
        <v>20146</v>
      </c>
      <c r="S252" s="48">
        <v>3618.59375</v>
      </c>
      <c r="T252" s="48">
        <v>23764.59375</v>
      </c>
    </row>
    <row r="253" spans="1:20" s="66" customFormat="1" ht="15.5" x14ac:dyDescent="0.35">
      <c r="A253" s="34" t="s">
        <v>364</v>
      </c>
      <c r="B253" s="34"/>
      <c r="C253" s="34"/>
      <c r="D253" s="32"/>
      <c r="E253" s="49">
        <f>SUM(E228:E252)</f>
        <v>2511557.0457211668</v>
      </c>
      <c r="F253" s="49">
        <f>SUM(F228:F252)</f>
        <v>1940006.2893913547</v>
      </c>
      <c r="G253" s="49">
        <f>SUM(G228:G252)</f>
        <v>4451563.3351125214</v>
      </c>
      <c r="H253" s="32"/>
      <c r="I253" s="32"/>
      <c r="J253" s="49">
        <f>SUM(J228:J252)</f>
        <v>3008903.8488106574</v>
      </c>
      <c r="K253" s="49">
        <f>SUM(K228:K252)</f>
        <v>1218433.5465346021</v>
      </c>
      <c r="L253" s="49">
        <f>SUM(L228:L252)</f>
        <v>4227337.3953452585</v>
      </c>
      <c r="M253" s="32"/>
      <c r="N253" s="49">
        <f>SUM(N228:N252)</f>
        <v>2011047.286565471</v>
      </c>
      <c r="O253" s="49">
        <f t="shared" ref="O253:P253" si="49">SUM(O228:O252)</f>
        <v>982528.5761639853</v>
      </c>
      <c r="P253" s="49">
        <f t="shared" si="49"/>
        <v>2993575.8627294558</v>
      </c>
      <c r="Q253" s="32"/>
      <c r="R253" s="49">
        <f>SUM(R228:R252)</f>
        <v>2350572.658203125</v>
      </c>
      <c r="S253" s="49">
        <f t="shared" ref="S253:T253" si="50">SUM(S228:S252)</f>
        <v>1236791.359375</v>
      </c>
      <c r="T253" s="49">
        <f t="shared" si="50"/>
        <v>3587364.08203125</v>
      </c>
    </row>
    <row r="254" spans="1:20" s="66" customFormat="1" ht="15.5" x14ac:dyDescent="0.35">
      <c r="A254" s="32"/>
      <c r="B254" s="32"/>
      <c r="C254" s="32"/>
      <c r="D254" s="32"/>
      <c r="E254" s="67"/>
      <c r="F254" s="67"/>
      <c r="G254" s="67"/>
      <c r="H254" s="32"/>
      <c r="I254" s="32"/>
      <c r="J254" s="67"/>
      <c r="K254" s="67"/>
      <c r="L254" s="67"/>
      <c r="M254" s="32"/>
      <c r="N254" s="67"/>
      <c r="O254" s="67"/>
      <c r="P254" s="67"/>
      <c r="Q254" s="32"/>
      <c r="R254" s="67"/>
      <c r="S254" s="67"/>
      <c r="T254" s="67"/>
    </row>
    <row r="255" spans="1:20" ht="15.5" x14ac:dyDescent="0.35">
      <c r="A255" s="33" t="s">
        <v>365</v>
      </c>
      <c r="B255" s="33">
        <v>3801</v>
      </c>
      <c r="C255" s="33" t="s">
        <v>366</v>
      </c>
      <c r="D255" s="16"/>
      <c r="E255" s="48">
        <v>137870.06062714395</v>
      </c>
      <c r="F255" s="48">
        <v>253735.61508176863</v>
      </c>
      <c r="G255" s="48">
        <f t="shared" ref="G255:G277" si="51">E255+F255</f>
        <v>391605.67570891255</v>
      </c>
      <c r="H255" s="16"/>
      <c r="I255" s="16"/>
      <c r="J255" s="48">
        <v>169662.92088889275</v>
      </c>
      <c r="K255" s="48">
        <v>205976.95932203642</v>
      </c>
      <c r="L255" s="48">
        <f t="shared" ref="L255:L277" si="52">J255+K255</f>
        <v>375639.8802109292</v>
      </c>
      <c r="M255" s="16"/>
      <c r="N255" s="48">
        <v>107663.73964855206</v>
      </c>
      <c r="O255" s="48">
        <v>246689.86494597839</v>
      </c>
      <c r="P255" s="48">
        <f>N255+O255</f>
        <v>354353.60459453042</v>
      </c>
      <c r="Q255" s="16"/>
      <c r="R255" s="48">
        <v>162129.3125</v>
      </c>
      <c r="S255" s="48">
        <v>259307.625</v>
      </c>
      <c r="T255" s="48">
        <v>421436.9375</v>
      </c>
    </row>
    <row r="256" spans="1:20" ht="15.5" x14ac:dyDescent="0.35">
      <c r="A256" s="33" t="s">
        <v>365</v>
      </c>
      <c r="B256" s="33">
        <v>3802</v>
      </c>
      <c r="C256" s="33" t="s">
        <v>386</v>
      </c>
      <c r="D256" s="16"/>
      <c r="E256" s="48">
        <v>55906.118598382745</v>
      </c>
      <c r="F256" s="48">
        <v>37908.067761806975</v>
      </c>
      <c r="G256" s="48">
        <f t="shared" si="51"/>
        <v>93814.18636018972</v>
      </c>
      <c r="H256" s="16"/>
      <c r="I256" s="16"/>
      <c r="J256" s="48">
        <v>48817.687970382111</v>
      </c>
      <c r="K256" s="48">
        <v>32983.518575596761</v>
      </c>
      <c r="L256" s="48">
        <f t="shared" si="52"/>
        <v>81801.206545978872</v>
      </c>
      <c r="M256" s="16"/>
      <c r="N256" s="48">
        <v>38025.875968992244</v>
      </c>
      <c r="O256" s="48">
        <v>26260.4329195715</v>
      </c>
      <c r="P256" s="48">
        <f t="shared" ref="P256:P277" si="53">N256+O256</f>
        <v>64286.308888563741</v>
      </c>
      <c r="Q256" s="16"/>
      <c r="R256" s="48">
        <v>56019.2578125</v>
      </c>
      <c r="S256" s="48">
        <v>37731.12109375</v>
      </c>
      <c r="T256" s="48">
        <v>93750.3828125</v>
      </c>
    </row>
    <row r="257" spans="1:20" ht="15.5" x14ac:dyDescent="0.35">
      <c r="A257" s="33" t="s">
        <v>365</v>
      </c>
      <c r="B257" s="33">
        <v>3803</v>
      </c>
      <c r="C257" s="33" t="s">
        <v>387</v>
      </c>
      <c r="D257" s="16"/>
      <c r="E257" s="48">
        <v>432015.03266748361</v>
      </c>
      <c r="F257" s="48">
        <v>44895.534482758623</v>
      </c>
      <c r="G257" s="48">
        <f t="shared" si="51"/>
        <v>476910.56715024222</v>
      </c>
      <c r="H257" s="16"/>
      <c r="I257" s="16"/>
      <c r="J257" s="48">
        <v>411287.56837996026</v>
      </c>
      <c r="K257" s="48">
        <v>20181.737704918982</v>
      </c>
      <c r="L257" s="48">
        <f t="shared" si="52"/>
        <v>431469.30608487921</v>
      </c>
      <c r="M257" s="16"/>
      <c r="N257" s="48">
        <v>288006.51534394198</v>
      </c>
      <c r="O257" s="48">
        <v>27150.722222222223</v>
      </c>
      <c r="P257" s="48">
        <f t="shared" si="53"/>
        <v>315157.23756616423</v>
      </c>
      <c r="Q257" s="16"/>
      <c r="R257" s="48">
        <v>444254.625</v>
      </c>
      <c r="S257" s="48">
        <v>29949.626953125</v>
      </c>
      <c r="T257" s="48">
        <v>474204.25</v>
      </c>
    </row>
    <row r="258" spans="1:20" ht="15.5" x14ac:dyDescent="0.35">
      <c r="A258" s="33" t="s">
        <v>365</v>
      </c>
      <c r="B258" s="33">
        <v>3804</v>
      </c>
      <c r="C258" s="33" t="s">
        <v>367</v>
      </c>
      <c r="D258" s="16"/>
      <c r="E258" s="48">
        <v>520742.09910630935</v>
      </c>
      <c r="F258" s="48">
        <v>532457.4416471892</v>
      </c>
      <c r="G258" s="48">
        <f t="shared" si="51"/>
        <v>1053199.5407534987</v>
      </c>
      <c r="H258" s="16"/>
      <c r="I258" s="16"/>
      <c r="J258" s="48">
        <v>411731.79911238782</v>
      </c>
      <c r="K258" s="48">
        <v>407510.88834990363</v>
      </c>
      <c r="L258" s="48">
        <f t="shared" si="52"/>
        <v>819242.68746229145</v>
      </c>
      <c r="M258" s="16"/>
      <c r="N258" s="48">
        <v>291797.83796493197</v>
      </c>
      <c r="O258" s="48">
        <v>555809.72309642856</v>
      </c>
      <c r="P258" s="48">
        <f t="shared" si="53"/>
        <v>847607.56106136052</v>
      </c>
      <c r="Q258" s="16"/>
      <c r="R258" s="48">
        <v>374697.40625</v>
      </c>
      <c r="S258" s="48">
        <v>777912.625</v>
      </c>
      <c r="T258" s="48">
        <v>1152610</v>
      </c>
    </row>
    <row r="259" spans="1:20" ht="15.5" x14ac:dyDescent="0.35">
      <c r="A259" s="33" t="s">
        <v>365</v>
      </c>
      <c r="B259" s="33">
        <v>3805</v>
      </c>
      <c r="C259" s="33" t="s">
        <v>368</v>
      </c>
      <c r="D259" s="16"/>
      <c r="E259" s="48">
        <v>294829.77030153433</v>
      </c>
      <c r="F259" s="48">
        <v>116912.99925480272</v>
      </c>
      <c r="G259" s="48">
        <f t="shared" si="51"/>
        <v>411742.76955633704</v>
      </c>
      <c r="H259" s="16"/>
      <c r="I259" s="16"/>
      <c r="J259" s="48">
        <v>343086.88365285122</v>
      </c>
      <c r="K259" s="48">
        <v>92875.205772733767</v>
      </c>
      <c r="L259" s="48">
        <f t="shared" si="52"/>
        <v>435962.089425585</v>
      </c>
      <c r="M259" s="16"/>
      <c r="N259" s="48">
        <v>285366.77668444201</v>
      </c>
      <c r="O259" s="48">
        <v>100052.6692121566</v>
      </c>
      <c r="P259" s="48">
        <f t="shared" si="53"/>
        <v>385419.44589659863</v>
      </c>
      <c r="Q259" s="16"/>
      <c r="R259" s="48">
        <v>294801.25</v>
      </c>
      <c r="S259" s="48">
        <v>94696.109375</v>
      </c>
      <c r="T259" s="48">
        <v>389497.34375</v>
      </c>
    </row>
    <row r="260" spans="1:20" ht="15.5" x14ac:dyDescent="0.35">
      <c r="A260" s="33" t="s">
        <v>365</v>
      </c>
      <c r="B260" s="33">
        <v>3806</v>
      </c>
      <c r="C260" s="33" t="s">
        <v>369</v>
      </c>
      <c r="D260" s="16"/>
      <c r="E260" s="48">
        <v>196967.33376356048</v>
      </c>
      <c r="F260" s="48">
        <v>20347</v>
      </c>
      <c r="G260" s="48">
        <f t="shared" si="51"/>
        <v>217314.33376356048</v>
      </c>
      <c r="H260" s="16"/>
      <c r="I260" s="16"/>
      <c r="J260" s="48">
        <v>216836.45618452012</v>
      </c>
      <c r="K260" s="48">
        <v>15708.652173913459</v>
      </c>
      <c r="L260" s="48">
        <f t="shared" si="52"/>
        <v>232545.10835843359</v>
      </c>
      <c r="M260" s="16"/>
      <c r="N260" s="48">
        <v>157955.57416777808</v>
      </c>
      <c r="O260" s="48">
        <v>12887</v>
      </c>
      <c r="P260" s="48">
        <f t="shared" si="53"/>
        <v>170842.57416777808</v>
      </c>
      <c r="Q260" s="16"/>
      <c r="R260" s="48">
        <v>255308.625</v>
      </c>
      <c r="S260" s="48">
        <v>19269.333984375</v>
      </c>
      <c r="T260" s="48">
        <v>274577.96875</v>
      </c>
    </row>
    <row r="261" spans="1:20" ht="15.5" x14ac:dyDescent="0.35">
      <c r="A261" s="33" t="s">
        <v>365</v>
      </c>
      <c r="B261" s="33">
        <v>3807</v>
      </c>
      <c r="C261" s="33" t="s">
        <v>370</v>
      </c>
      <c r="D261" s="16"/>
      <c r="E261" s="48">
        <v>242344.27348344598</v>
      </c>
      <c r="F261" s="48">
        <v>262757.36647771165</v>
      </c>
      <c r="G261" s="48">
        <f t="shared" si="51"/>
        <v>505101.63996115763</v>
      </c>
      <c r="H261" s="16"/>
      <c r="I261" s="16"/>
      <c r="J261" s="48">
        <v>257357.00111756427</v>
      </c>
      <c r="K261" s="48">
        <v>225344.93192427437</v>
      </c>
      <c r="L261" s="48">
        <f t="shared" si="52"/>
        <v>482701.93304183864</v>
      </c>
      <c r="M261" s="16"/>
      <c r="N261" s="48">
        <v>209148.08214242617</v>
      </c>
      <c r="O261" s="48">
        <v>218505.58355593323</v>
      </c>
      <c r="P261" s="48">
        <f t="shared" si="53"/>
        <v>427653.66569835937</v>
      </c>
      <c r="Q261" s="16"/>
      <c r="R261" s="48">
        <v>291090.5</v>
      </c>
      <c r="S261" s="48">
        <v>260234.359375</v>
      </c>
      <c r="T261" s="48">
        <v>551324.875</v>
      </c>
    </row>
    <row r="262" spans="1:20" ht="15.5" x14ac:dyDescent="0.35">
      <c r="A262" s="33" t="s">
        <v>365</v>
      </c>
      <c r="B262" s="33">
        <v>3808</v>
      </c>
      <c r="C262" s="33" t="s">
        <v>371</v>
      </c>
      <c r="D262" s="16"/>
      <c r="E262" s="48">
        <v>58950.573630136983</v>
      </c>
      <c r="F262" s="48">
        <v>38224.782340862424</v>
      </c>
      <c r="G262" s="48">
        <f t="shared" si="51"/>
        <v>97175.355970999401</v>
      </c>
      <c r="H262" s="16"/>
      <c r="I262" s="16"/>
      <c r="J262" s="48">
        <v>74041.208308735644</v>
      </c>
      <c r="K262" s="48">
        <v>35608.100325237196</v>
      </c>
      <c r="L262" s="48">
        <f t="shared" si="52"/>
        <v>109649.30863397283</v>
      </c>
      <c r="M262" s="16"/>
      <c r="N262" s="48">
        <v>50132.451415258634</v>
      </c>
      <c r="O262" s="48">
        <v>24922.319503485804</v>
      </c>
      <c r="P262" s="48">
        <f t="shared" si="53"/>
        <v>75054.770918744442</v>
      </c>
      <c r="Q262" s="16"/>
      <c r="R262" s="48">
        <v>62461.45703125</v>
      </c>
      <c r="S262" s="48">
        <v>31486.01171875</v>
      </c>
      <c r="T262" s="48">
        <v>93947.46875</v>
      </c>
    </row>
    <row r="263" spans="1:20" s="66" customFormat="1" ht="15.5" x14ac:dyDescent="0.35">
      <c r="A263" s="33" t="s">
        <v>365</v>
      </c>
      <c r="B263" s="33">
        <v>3811</v>
      </c>
      <c r="C263" s="33" t="s">
        <v>372</v>
      </c>
      <c r="D263" s="16"/>
      <c r="E263" s="48">
        <v>123911.84641315017</v>
      </c>
      <c r="F263" s="48">
        <v>7238</v>
      </c>
      <c r="G263" s="48">
        <f t="shared" si="51"/>
        <v>131149.84641315017</v>
      </c>
      <c r="H263" s="32"/>
      <c r="I263" s="32"/>
      <c r="J263" s="48">
        <v>112818.91621256425</v>
      </c>
      <c r="K263" s="48">
        <v>7772</v>
      </c>
      <c r="L263" s="48">
        <f t="shared" si="52"/>
        <v>120590.91621256425</v>
      </c>
      <c r="M263" s="32"/>
      <c r="N263" s="48">
        <v>96375.134997048794</v>
      </c>
      <c r="O263" s="48">
        <v>4888</v>
      </c>
      <c r="P263" s="48">
        <f t="shared" si="53"/>
        <v>101263.13499704879</v>
      </c>
      <c r="Q263" s="32"/>
      <c r="R263" s="48">
        <v>105899.0703125</v>
      </c>
      <c r="S263" s="48">
        <v>4417</v>
      </c>
      <c r="T263" s="48">
        <v>110316.0703125</v>
      </c>
    </row>
    <row r="264" spans="1:20" ht="15.5" x14ac:dyDescent="0.35">
      <c r="A264" s="33" t="s">
        <v>365</v>
      </c>
      <c r="B264" s="33">
        <v>3812</v>
      </c>
      <c r="C264" s="33" t="s">
        <v>373</v>
      </c>
      <c r="D264" s="16"/>
      <c r="E264" s="74">
        <v>92340.042365709174</v>
      </c>
      <c r="F264" s="74">
        <v>16719.692307692309</v>
      </c>
      <c r="G264" s="48">
        <f t="shared" si="51"/>
        <v>109059.73467340149</v>
      </c>
      <c r="H264" s="16"/>
      <c r="I264" s="16"/>
      <c r="J264" s="74">
        <v>1644</v>
      </c>
      <c r="K264" s="74"/>
      <c r="L264" s="48">
        <f t="shared" si="52"/>
        <v>1644</v>
      </c>
      <c r="M264" s="16"/>
      <c r="N264" s="48"/>
      <c r="O264" s="48"/>
      <c r="P264" s="48"/>
      <c r="Q264" s="16"/>
      <c r="R264" s="48">
        <v>764</v>
      </c>
      <c r="S264" s="48">
        <v>541</v>
      </c>
      <c r="T264" s="48">
        <v>1305</v>
      </c>
    </row>
    <row r="265" spans="1:20" ht="15.5" x14ac:dyDescent="0.35">
      <c r="A265" s="33" t="s">
        <v>365</v>
      </c>
      <c r="B265" s="33">
        <v>3813</v>
      </c>
      <c r="C265" s="33" t="s">
        <v>374</v>
      </c>
      <c r="D265" s="16"/>
      <c r="E265" s="48">
        <v>122072</v>
      </c>
      <c r="F265" s="48">
        <v>35952</v>
      </c>
      <c r="G265" s="48">
        <f t="shared" si="51"/>
        <v>158024</v>
      </c>
      <c r="H265" s="16"/>
      <c r="I265" s="16"/>
      <c r="J265" s="48">
        <v>92028.686120370447</v>
      </c>
      <c r="K265" s="48">
        <v>11503.973509915206</v>
      </c>
      <c r="L265" s="48">
        <f t="shared" si="52"/>
        <v>103532.65963028565</v>
      </c>
      <c r="M265" s="16"/>
      <c r="N265" s="48">
        <v>50078.467852257178</v>
      </c>
      <c r="O265" s="48">
        <v>11857.837209302326</v>
      </c>
      <c r="P265" s="48">
        <f t="shared" si="53"/>
        <v>61936.305061559506</v>
      </c>
      <c r="Q265" s="16"/>
      <c r="R265" s="48">
        <v>81645.984375</v>
      </c>
      <c r="S265" s="48">
        <v>38982.58984375</v>
      </c>
      <c r="T265" s="48">
        <v>120628.578125</v>
      </c>
    </row>
    <row r="266" spans="1:20" ht="15.5" x14ac:dyDescent="0.35">
      <c r="A266" s="33" t="s">
        <v>365</v>
      </c>
      <c r="B266" s="33">
        <v>3814</v>
      </c>
      <c r="C266" s="33" t="s">
        <v>375</v>
      </c>
      <c r="D266" s="16"/>
      <c r="E266" s="48">
        <v>213</v>
      </c>
      <c r="F266" s="48">
        <v>30506.010266940451</v>
      </c>
      <c r="G266" s="48">
        <f t="shared" si="51"/>
        <v>30719.010266940451</v>
      </c>
      <c r="H266" s="16"/>
      <c r="I266" s="16"/>
      <c r="J266" s="48">
        <v>125274</v>
      </c>
      <c r="K266" s="48">
        <v>31917</v>
      </c>
      <c r="L266" s="48">
        <f t="shared" si="52"/>
        <v>157191</v>
      </c>
      <c r="M266" s="16"/>
      <c r="N266" s="48">
        <v>106576.51351351352</v>
      </c>
      <c r="O266" s="48">
        <v>28464</v>
      </c>
      <c r="P266" s="48">
        <f t="shared" si="53"/>
        <v>135040.51351351352</v>
      </c>
      <c r="Q266" s="16"/>
      <c r="R266" s="48">
        <v>95722</v>
      </c>
      <c r="S266" s="48">
        <v>25779</v>
      </c>
      <c r="T266" s="48">
        <v>121501</v>
      </c>
    </row>
    <row r="267" spans="1:20" ht="15.5" x14ac:dyDescent="0.35">
      <c r="A267" s="33" t="s">
        <v>365</v>
      </c>
      <c r="B267" s="33">
        <v>3815</v>
      </c>
      <c r="C267" s="33" t="s">
        <v>376</v>
      </c>
      <c r="D267" s="16"/>
      <c r="E267" s="48">
        <v>13396</v>
      </c>
      <c r="F267" s="48">
        <v>3828.4476386036959</v>
      </c>
      <c r="G267" s="48">
        <f t="shared" si="51"/>
        <v>17224.447638603695</v>
      </c>
      <c r="H267" s="16"/>
      <c r="I267" s="16"/>
      <c r="J267" s="48">
        <v>1776</v>
      </c>
      <c r="K267" s="48">
        <v>27400.348056838084</v>
      </c>
      <c r="L267" s="48">
        <f t="shared" si="52"/>
        <v>29176.348056838084</v>
      </c>
      <c r="M267" s="16"/>
      <c r="N267" s="48">
        <v>1685</v>
      </c>
      <c r="O267" s="48">
        <v>23271.749018941024</v>
      </c>
      <c r="P267" s="48">
        <f t="shared" si="53"/>
        <v>24956.749018941024</v>
      </c>
      <c r="Q267" s="16"/>
      <c r="R267" s="48">
        <v>3949.798828125</v>
      </c>
      <c r="S267" s="48">
        <v>44931.421875</v>
      </c>
      <c r="T267" s="48">
        <v>48881.21875</v>
      </c>
    </row>
    <row r="268" spans="1:20" ht="15.5" x14ac:dyDescent="0.35">
      <c r="A268" s="33" t="s">
        <v>365</v>
      </c>
      <c r="B268" s="33">
        <v>3816</v>
      </c>
      <c r="C268" s="33" t="s">
        <v>377</v>
      </c>
      <c r="D268" s="16"/>
      <c r="E268" s="48">
        <v>101536.82432432432</v>
      </c>
      <c r="F268" s="48">
        <v>4323</v>
      </c>
      <c r="G268" s="48">
        <f t="shared" si="51"/>
        <v>105859.82432432432</v>
      </c>
      <c r="H268" s="16"/>
      <c r="I268" s="16"/>
      <c r="J268" s="48">
        <v>15979</v>
      </c>
      <c r="K268" s="48">
        <v>3821.397192261235</v>
      </c>
      <c r="L268" s="48">
        <f t="shared" si="52"/>
        <v>19800.397192261236</v>
      </c>
      <c r="M268" s="16"/>
      <c r="N268" s="48">
        <v>14197.142857142857</v>
      </c>
      <c r="O268" s="48">
        <v>3403.2417956129912</v>
      </c>
      <c r="P268" s="48">
        <f t="shared" si="53"/>
        <v>17600.384652755849</v>
      </c>
      <c r="Q268" s="16"/>
      <c r="R268" s="48">
        <v>13049</v>
      </c>
      <c r="S268" s="48">
        <v>4468.853515625</v>
      </c>
      <c r="T268" s="48">
        <v>17517.853515625</v>
      </c>
    </row>
    <row r="269" spans="1:20" ht="15.5" x14ac:dyDescent="0.35">
      <c r="A269" s="33" t="s">
        <v>365</v>
      </c>
      <c r="B269" s="33">
        <v>3817</v>
      </c>
      <c r="C269" s="33" t="s">
        <v>388</v>
      </c>
      <c r="D269" s="16"/>
      <c r="E269" s="48">
        <v>130779.74902516838</v>
      </c>
      <c r="F269" s="48">
        <v>40308.057494866531</v>
      </c>
      <c r="G269" s="48">
        <f t="shared" si="51"/>
        <v>171087.80652003491</v>
      </c>
      <c r="H269" s="16"/>
      <c r="I269" s="16"/>
      <c r="J269" s="48">
        <v>137135.877517268</v>
      </c>
      <c r="K269" s="48">
        <v>2088</v>
      </c>
      <c r="L269" s="48">
        <f t="shared" si="52"/>
        <v>139223.877517268</v>
      </c>
      <c r="M269" s="16"/>
      <c r="N269" s="48">
        <v>105267.27886937035</v>
      </c>
      <c r="O269" s="48">
        <v>2317</v>
      </c>
      <c r="P269" s="48">
        <f t="shared" si="53"/>
        <v>107584.27886937035</v>
      </c>
      <c r="Q269" s="16"/>
      <c r="R269" s="48">
        <v>130514.859375</v>
      </c>
      <c r="S269" s="48">
        <v>2274</v>
      </c>
      <c r="T269" s="48">
        <v>132788.859375</v>
      </c>
    </row>
    <row r="270" spans="1:20" ht="15.5" x14ac:dyDescent="0.35">
      <c r="A270" s="33" t="s">
        <v>365</v>
      </c>
      <c r="B270" s="33">
        <v>3818</v>
      </c>
      <c r="C270" s="33" t="s">
        <v>378</v>
      </c>
      <c r="D270" s="16"/>
      <c r="E270" s="48">
        <v>9337</v>
      </c>
      <c r="F270" s="48">
        <v>489.44763860369608</v>
      </c>
      <c r="G270" s="48">
        <f t="shared" si="51"/>
        <v>9826.4476386036968</v>
      </c>
      <c r="H270" s="16"/>
      <c r="I270" s="16"/>
      <c r="J270" s="48">
        <v>121556.74622139904</v>
      </c>
      <c r="K270" s="48">
        <v>34112.574730345877</v>
      </c>
      <c r="L270" s="48">
        <f t="shared" si="52"/>
        <v>155669.32095174491</v>
      </c>
      <c r="M270" s="16"/>
      <c r="N270" s="48">
        <v>85154.045454545456</v>
      </c>
      <c r="O270" s="48">
        <v>35077.370175140284</v>
      </c>
      <c r="P270" s="48">
        <f t="shared" si="53"/>
        <v>120231.41562968574</v>
      </c>
      <c r="Q270" s="16"/>
      <c r="R270" s="48">
        <v>115037.28125</v>
      </c>
      <c r="S270" s="48">
        <v>40618.94921875</v>
      </c>
      <c r="T270" s="48">
        <v>155656.234375</v>
      </c>
    </row>
    <row r="271" spans="1:20" ht="15.5" x14ac:dyDescent="0.35">
      <c r="A271" s="33" t="s">
        <v>365</v>
      </c>
      <c r="B271" s="33">
        <v>3819</v>
      </c>
      <c r="C271" s="33" t="s">
        <v>379</v>
      </c>
      <c r="D271" s="16"/>
      <c r="E271" s="48">
        <v>27743.175675675677</v>
      </c>
      <c r="F271" s="48">
        <v>28710.400000000001</v>
      </c>
      <c r="G271" s="48">
        <f t="shared" si="51"/>
        <v>56453.575675675675</v>
      </c>
      <c r="H271" s="16"/>
      <c r="I271" s="16"/>
      <c r="J271" s="48">
        <v>9942</v>
      </c>
      <c r="K271" s="48">
        <v>448.19859613061755</v>
      </c>
      <c r="L271" s="48">
        <f t="shared" si="52"/>
        <v>10390.198596130618</v>
      </c>
      <c r="M271" s="16"/>
      <c r="N271" s="48">
        <v>9473</v>
      </c>
      <c r="O271" s="48">
        <v>374.08059853766366</v>
      </c>
      <c r="P271" s="48">
        <f t="shared" si="53"/>
        <v>9847.0805985376628</v>
      </c>
      <c r="Q271" s="16"/>
      <c r="R271" s="48">
        <v>8014</v>
      </c>
      <c r="S271" s="48">
        <v>445.46340942382813</v>
      </c>
      <c r="T271" s="48">
        <v>8459.4638671875</v>
      </c>
    </row>
    <row r="272" spans="1:20" ht="15.5" x14ac:dyDescent="0.35">
      <c r="A272" s="33" t="s">
        <v>365</v>
      </c>
      <c r="B272" s="33">
        <v>3820</v>
      </c>
      <c r="C272" s="33" t="s">
        <v>380</v>
      </c>
      <c r="D272" s="16"/>
      <c r="E272" s="48">
        <v>36724</v>
      </c>
      <c r="F272" s="48">
        <v>4069</v>
      </c>
      <c r="G272" s="48">
        <f t="shared" si="51"/>
        <v>40793</v>
      </c>
      <c r="H272" s="16"/>
      <c r="I272" s="16"/>
      <c r="J272" s="48">
        <v>43636.596841718681</v>
      </c>
      <c r="K272" s="48">
        <v>19709.999999998094</v>
      </c>
      <c r="L272" s="48">
        <f t="shared" si="52"/>
        <v>63346.596841716775</v>
      </c>
      <c r="M272" s="16"/>
      <c r="N272" s="48">
        <v>31752.639412997902</v>
      </c>
      <c r="O272" s="48">
        <v>14159.534883720931</v>
      </c>
      <c r="P272" s="48">
        <f t="shared" si="53"/>
        <v>45912.174296718833</v>
      </c>
      <c r="Q272" s="16"/>
      <c r="R272" s="48">
        <v>39256.80078125</v>
      </c>
      <c r="S272" s="48">
        <v>24340.22265625</v>
      </c>
      <c r="T272" s="48">
        <v>63597.0234375</v>
      </c>
    </row>
    <row r="273" spans="1:20" ht="15.5" x14ac:dyDescent="0.35">
      <c r="A273" s="33" t="s">
        <v>365</v>
      </c>
      <c r="B273" s="33">
        <v>3821</v>
      </c>
      <c r="C273" s="33" t="s">
        <v>381</v>
      </c>
      <c r="D273" s="16"/>
      <c r="E273" s="48">
        <v>5937</v>
      </c>
      <c r="F273" s="48">
        <v>0</v>
      </c>
      <c r="G273" s="48">
        <f t="shared" si="51"/>
        <v>5937</v>
      </c>
      <c r="H273" s="16"/>
      <c r="I273" s="16"/>
      <c r="J273" s="48">
        <v>20902</v>
      </c>
      <c r="K273" s="48">
        <v>1288</v>
      </c>
      <c r="L273" s="48">
        <f t="shared" si="52"/>
        <v>22190</v>
      </c>
      <c r="M273" s="16"/>
      <c r="N273" s="48">
        <v>16451</v>
      </c>
      <c r="O273" s="48">
        <v>1253</v>
      </c>
      <c r="P273" s="48">
        <f t="shared" si="53"/>
        <v>17704</v>
      </c>
      <c r="Q273" s="16"/>
      <c r="R273" s="48">
        <v>18745</v>
      </c>
      <c r="S273" s="48">
        <v>5463.37060546875</v>
      </c>
      <c r="T273" s="48">
        <v>24208.37109375</v>
      </c>
    </row>
    <row r="274" spans="1:20" ht="15.5" x14ac:dyDescent="0.35">
      <c r="A274" s="33" t="s">
        <v>365</v>
      </c>
      <c r="B274" s="33">
        <v>3822</v>
      </c>
      <c r="C274" s="33" t="s">
        <v>382</v>
      </c>
      <c r="D274" s="16"/>
      <c r="E274" s="48">
        <v>363</v>
      </c>
      <c r="F274" s="48">
        <v>0</v>
      </c>
      <c r="G274" s="48">
        <f t="shared" si="51"/>
        <v>363</v>
      </c>
      <c r="H274" s="16"/>
      <c r="I274" s="16"/>
      <c r="J274" s="48">
        <v>9880.3583938496558</v>
      </c>
      <c r="K274" s="48"/>
      <c r="L274" s="48">
        <f t="shared" si="52"/>
        <v>9880.3583938496558</v>
      </c>
      <c r="M274" s="16"/>
      <c r="N274" s="48">
        <v>2429</v>
      </c>
      <c r="O274" s="48">
        <v>0</v>
      </c>
      <c r="P274" s="48">
        <f t="shared" si="53"/>
        <v>2429</v>
      </c>
      <c r="Q274" s="16"/>
      <c r="R274" s="48">
        <v>3985</v>
      </c>
      <c r="S274" s="48">
        <v>0</v>
      </c>
      <c r="T274" s="48">
        <v>3985</v>
      </c>
    </row>
    <row r="275" spans="1:20" ht="15.5" x14ac:dyDescent="0.35">
      <c r="A275" s="33" t="s">
        <v>365</v>
      </c>
      <c r="B275" s="33">
        <v>3823</v>
      </c>
      <c r="C275" s="33" t="s">
        <v>383</v>
      </c>
      <c r="D275" s="16"/>
      <c r="E275" s="48">
        <v>29043</v>
      </c>
      <c r="F275" s="48">
        <v>7816</v>
      </c>
      <c r="G275" s="48">
        <f t="shared" si="51"/>
        <v>36859</v>
      </c>
      <c r="H275" s="16"/>
      <c r="I275" s="16"/>
      <c r="J275" s="48">
        <v>3113</v>
      </c>
      <c r="K275" s="48"/>
      <c r="L275" s="48">
        <f t="shared" si="52"/>
        <v>3113</v>
      </c>
      <c r="M275" s="16"/>
      <c r="N275" s="48">
        <v>514</v>
      </c>
      <c r="O275" s="48">
        <v>0</v>
      </c>
      <c r="P275" s="48">
        <f t="shared" si="53"/>
        <v>514</v>
      </c>
      <c r="Q275" s="16"/>
      <c r="R275" s="48">
        <v>1069</v>
      </c>
      <c r="S275" s="48">
        <v>0</v>
      </c>
      <c r="T275" s="48">
        <v>1069</v>
      </c>
    </row>
    <row r="276" spans="1:20" ht="15.5" x14ac:dyDescent="0.35">
      <c r="A276" s="33" t="s">
        <v>365</v>
      </c>
      <c r="B276" s="33">
        <v>3824</v>
      </c>
      <c r="C276" s="33" t="s">
        <v>384</v>
      </c>
      <c r="D276" s="16"/>
      <c r="E276" s="48">
        <v>48634</v>
      </c>
      <c r="F276" s="48">
        <v>26694.857905544144</v>
      </c>
      <c r="G276" s="48">
        <f t="shared" si="51"/>
        <v>75328.857905544137</v>
      </c>
      <c r="H276" s="16"/>
      <c r="I276" s="16"/>
      <c r="J276" s="48">
        <v>30840</v>
      </c>
      <c r="K276" s="48">
        <v>6704</v>
      </c>
      <c r="L276" s="48">
        <f t="shared" si="52"/>
        <v>37544</v>
      </c>
      <c r="M276" s="16"/>
      <c r="N276" s="48">
        <v>29021</v>
      </c>
      <c r="O276" s="48">
        <v>6363</v>
      </c>
      <c r="P276" s="48">
        <f t="shared" si="53"/>
        <v>35384</v>
      </c>
      <c r="Q276" s="16"/>
      <c r="R276" s="48">
        <v>29328.798828125</v>
      </c>
      <c r="S276" s="48">
        <v>4413</v>
      </c>
      <c r="T276" s="48">
        <v>33741.796875</v>
      </c>
    </row>
    <row r="277" spans="1:20" ht="15.5" x14ac:dyDescent="0.35">
      <c r="A277" s="33" t="s">
        <v>365</v>
      </c>
      <c r="B277" s="33">
        <v>3825</v>
      </c>
      <c r="C277" s="33" t="s">
        <v>385</v>
      </c>
      <c r="D277" s="16"/>
      <c r="E277" s="48"/>
      <c r="F277" s="48"/>
      <c r="G277" s="48">
        <f t="shared" si="51"/>
        <v>0</v>
      </c>
      <c r="H277" s="16"/>
      <c r="I277" s="16"/>
      <c r="J277" s="48">
        <v>76964.179238093988</v>
      </c>
      <c r="K277" s="48">
        <v>28976.770159212396</v>
      </c>
      <c r="L277" s="48">
        <f t="shared" si="52"/>
        <v>105940.94939730638</v>
      </c>
      <c r="M277" s="16"/>
      <c r="N277" s="48">
        <v>49988.5</v>
      </c>
      <c r="O277" s="48">
        <v>23993.202279314941</v>
      </c>
      <c r="P277" s="48">
        <f t="shared" si="53"/>
        <v>73981.702279314937</v>
      </c>
      <c r="Q277" s="16"/>
      <c r="R277" s="48">
        <v>77216.40625</v>
      </c>
      <c r="S277" s="48">
        <v>29794.14453125</v>
      </c>
      <c r="T277" s="48">
        <v>107010.5546875</v>
      </c>
    </row>
    <row r="278" spans="1:20" s="66" customFormat="1" ht="15.5" x14ac:dyDescent="0.35">
      <c r="A278" s="34" t="s">
        <v>389</v>
      </c>
      <c r="B278" s="34"/>
      <c r="C278" s="34"/>
      <c r="D278" s="32"/>
      <c r="E278" s="49">
        <f>SUM(E255:E277)</f>
        <v>2681655.8999820249</v>
      </c>
      <c r="F278" s="49">
        <f>SUM(F255:F277)</f>
        <v>1513893.7202991503</v>
      </c>
      <c r="G278" s="49">
        <f t="shared" ref="G278" si="54">SUM(G255:G277)</f>
        <v>4195549.6202811757</v>
      </c>
      <c r="H278" s="32"/>
      <c r="I278" s="32"/>
      <c r="J278" s="49">
        <f>SUM(J255:J277)</f>
        <v>2736312.8861605586</v>
      </c>
      <c r="K278" s="49">
        <f>SUM(K255:K277)</f>
        <v>1211932.2563933162</v>
      </c>
      <c r="L278" s="49">
        <f t="shared" ref="L278" si="55">SUM(L255:L277)</f>
        <v>3948245.1425538743</v>
      </c>
      <c r="M278" s="32"/>
      <c r="N278" s="49">
        <f>SUM(N255:N277)</f>
        <v>2027059.5762931996</v>
      </c>
      <c r="O278" s="49">
        <f>SUM(O255:O277)</f>
        <v>1367700.3314163461</v>
      </c>
      <c r="P278" s="49">
        <f t="shared" ref="P278" si="56">SUM(P255:P277)</f>
        <v>3394759.9077095464</v>
      </c>
      <c r="Q278" s="32"/>
      <c r="R278" s="49">
        <f>SUM(R255:R277)</f>
        <v>2664959.43359375</v>
      </c>
      <c r="S278" s="49">
        <f t="shared" ref="S278:T278" si="57">SUM(S255:S277)</f>
        <v>1737055.8281555176</v>
      </c>
      <c r="T278" s="49">
        <f t="shared" si="57"/>
        <v>4402015.2509765625</v>
      </c>
    </row>
    <row r="279" spans="1:20" s="66" customFormat="1" ht="15.5" x14ac:dyDescent="0.35">
      <c r="A279" s="32"/>
      <c r="B279" s="32"/>
      <c r="C279" s="32"/>
      <c r="D279" s="32"/>
      <c r="E279" s="67"/>
      <c r="F279" s="67"/>
      <c r="G279" s="67"/>
      <c r="H279" s="32"/>
      <c r="I279" s="32"/>
      <c r="J279" s="67"/>
      <c r="K279" s="67"/>
      <c r="L279" s="67"/>
      <c r="M279" s="32"/>
      <c r="N279" s="67"/>
      <c r="O279" s="67"/>
      <c r="P279" s="67"/>
      <c r="Q279" s="32"/>
      <c r="R279" s="67"/>
      <c r="S279" s="67"/>
      <c r="T279" s="67"/>
    </row>
    <row r="280" spans="1:20" ht="15.5" x14ac:dyDescent="0.35">
      <c r="A280" s="33" t="s">
        <v>390</v>
      </c>
      <c r="B280" s="33">
        <v>3401</v>
      </c>
      <c r="C280" s="33" t="s">
        <v>391</v>
      </c>
      <c r="D280" s="16"/>
      <c r="E280" s="111">
        <v>72246.480186480185</v>
      </c>
      <c r="F280" s="111">
        <v>82595.886332780443</v>
      </c>
      <c r="G280" s="48">
        <f t="shared" ref="G280:G325" si="58">E280+F280</f>
        <v>154842.36651926063</v>
      </c>
      <c r="H280" s="16"/>
      <c r="I280" s="16"/>
      <c r="J280" s="111">
        <v>109745.98297994993</v>
      </c>
      <c r="K280" s="111">
        <v>74352.463291832333</v>
      </c>
      <c r="L280" s="48">
        <f t="shared" ref="L280:L325" si="59">J280+K280</f>
        <v>184098.44627178228</v>
      </c>
      <c r="M280" s="16"/>
      <c r="N280" s="48">
        <v>56691.140754594242</v>
      </c>
      <c r="O280" s="48">
        <v>77555.840093134844</v>
      </c>
      <c r="P280" s="48">
        <f>N280+O280</f>
        <v>134246.98084772908</v>
      </c>
      <c r="Q280" s="16"/>
      <c r="R280" s="48">
        <v>81222.5625</v>
      </c>
      <c r="S280" s="48">
        <v>91479.515625</v>
      </c>
      <c r="T280" s="48">
        <v>172702.078125</v>
      </c>
    </row>
    <row r="281" spans="1:20" ht="15.5" x14ac:dyDescent="0.35">
      <c r="A281" s="33" t="s">
        <v>390</v>
      </c>
      <c r="B281" s="33">
        <v>3403</v>
      </c>
      <c r="C281" s="33" t="s">
        <v>392</v>
      </c>
      <c r="D281" s="16"/>
      <c r="E281" s="111">
        <v>338597.22102176747</v>
      </c>
      <c r="F281" s="111">
        <v>188342.59409212752</v>
      </c>
      <c r="G281" s="48">
        <f t="shared" si="58"/>
        <v>526939.81511389499</v>
      </c>
      <c r="H281" s="16"/>
      <c r="I281" s="16"/>
      <c r="J281" s="111">
        <v>320525.17824382719</v>
      </c>
      <c r="K281" s="111">
        <v>170189.96872083901</v>
      </c>
      <c r="L281" s="48">
        <f t="shared" si="59"/>
        <v>490715.1469646662</v>
      </c>
      <c r="M281" s="16"/>
      <c r="N281" s="48">
        <v>210785.86193485593</v>
      </c>
      <c r="O281" s="48">
        <v>144944.64313542037</v>
      </c>
      <c r="P281" s="48">
        <f t="shared" ref="P281:P325" si="60">N281+O281</f>
        <v>355730.50507027633</v>
      </c>
      <c r="Q281" s="16"/>
      <c r="R281" s="48">
        <v>301144.09375</v>
      </c>
      <c r="S281" s="48">
        <v>167785.203125</v>
      </c>
      <c r="T281" s="48">
        <v>468929.28125</v>
      </c>
    </row>
    <row r="282" spans="1:20" ht="15.5" x14ac:dyDescent="0.35">
      <c r="A282" s="33" t="s">
        <v>390</v>
      </c>
      <c r="B282" s="33">
        <v>3405</v>
      </c>
      <c r="C282" s="33" t="s">
        <v>393</v>
      </c>
      <c r="D282" s="16"/>
      <c r="E282" s="111">
        <v>495149.06759035419</v>
      </c>
      <c r="F282" s="111">
        <v>93017.605273068679</v>
      </c>
      <c r="G282" s="48">
        <f t="shared" si="58"/>
        <v>588166.67286342289</v>
      </c>
      <c r="H282" s="16"/>
      <c r="I282" s="16"/>
      <c r="J282" s="111">
        <v>548929.56351033808</v>
      </c>
      <c r="K282" s="111">
        <v>95622.61431208314</v>
      </c>
      <c r="L282" s="48">
        <f t="shared" si="59"/>
        <v>644552.17782242119</v>
      </c>
      <c r="M282" s="16"/>
      <c r="N282" s="48">
        <v>437815.73042876617</v>
      </c>
      <c r="O282" s="48">
        <v>40669.477075910167</v>
      </c>
      <c r="P282" s="48">
        <f t="shared" si="60"/>
        <v>478485.20750467631</v>
      </c>
      <c r="Q282" s="16"/>
      <c r="R282" s="48">
        <v>515342.9375</v>
      </c>
      <c r="S282" s="48">
        <v>53228.2734375</v>
      </c>
      <c r="T282" s="48">
        <v>568571.1875</v>
      </c>
    </row>
    <row r="283" spans="1:20" ht="15.5" x14ac:dyDescent="0.35">
      <c r="A283" s="33" t="s">
        <v>390</v>
      </c>
      <c r="B283" s="33">
        <v>3407</v>
      </c>
      <c r="C283" s="33" t="s">
        <v>394</v>
      </c>
      <c r="D283" s="16"/>
      <c r="E283" s="111">
        <v>166537.33988763602</v>
      </c>
      <c r="F283" s="111">
        <v>85546.494949494954</v>
      </c>
      <c r="G283" s="48">
        <f t="shared" si="58"/>
        <v>252083.83483713097</v>
      </c>
      <c r="H283" s="16"/>
      <c r="I283" s="16"/>
      <c r="J283" s="111">
        <v>184890.23917425322</v>
      </c>
      <c r="K283" s="111">
        <v>76442.617021243874</v>
      </c>
      <c r="L283" s="48">
        <f t="shared" si="59"/>
        <v>261332.85619549709</v>
      </c>
      <c r="M283" s="16"/>
      <c r="N283" s="48">
        <v>159431.32495027658</v>
      </c>
      <c r="O283" s="48">
        <v>77095.445652173919</v>
      </c>
      <c r="P283" s="48">
        <f t="shared" si="60"/>
        <v>236526.7706024505</v>
      </c>
      <c r="Q283" s="16"/>
      <c r="R283" s="48">
        <v>183368.25</v>
      </c>
      <c r="S283" s="48">
        <v>82068.9765625</v>
      </c>
      <c r="T283" s="48">
        <v>265437.21875</v>
      </c>
    </row>
    <row r="284" spans="1:20" ht="15.5" x14ac:dyDescent="0.35">
      <c r="A284" s="33" t="s">
        <v>390</v>
      </c>
      <c r="B284" s="33">
        <v>3411</v>
      </c>
      <c r="C284" s="33" t="s">
        <v>395</v>
      </c>
      <c r="D284" s="16"/>
      <c r="E284" s="111">
        <v>128638.54419631894</v>
      </c>
      <c r="F284" s="111">
        <v>47965.991786447637</v>
      </c>
      <c r="G284" s="48">
        <f t="shared" si="58"/>
        <v>176604.53598276657</v>
      </c>
      <c r="H284" s="16"/>
      <c r="I284" s="16"/>
      <c r="J284" s="111">
        <v>297476.16150626354</v>
      </c>
      <c r="K284" s="111">
        <v>35545.710152422354</v>
      </c>
      <c r="L284" s="48">
        <f t="shared" si="59"/>
        <v>333021.87165868591</v>
      </c>
      <c r="M284" s="16"/>
      <c r="N284" s="48">
        <v>135563.85943683566</v>
      </c>
      <c r="O284" s="48">
        <v>39066.931474239071</v>
      </c>
      <c r="P284" s="48">
        <f t="shared" si="60"/>
        <v>174630.79091107473</v>
      </c>
      <c r="Q284" s="16"/>
      <c r="R284" s="48">
        <v>298106.15625</v>
      </c>
      <c r="S284" s="48">
        <v>47169.390625</v>
      </c>
      <c r="T284" s="48">
        <v>345275.53125</v>
      </c>
    </row>
    <row r="285" spans="1:20" ht="15.5" x14ac:dyDescent="0.35">
      <c r="A285" s="33" t="s">
        <v>390</v>
      </c>
      <c r="B285" s="33">
        <v>3412</v>
      </c>
      <c r="C285" s="33" t="s">
        <v>396</v>
      </c>
      <c r="D285" s="16"/>
      <c r="E285" s="111">
        <v>17285</v>
      </c>
      <c r="F285" s="111">
        <v>621</v>
      </c>
      <c r="G285" s="48">
        <f t="shared" si="58"/>
        <v>17906</v>
      </c>
      <c r="H285" s="16"/>
      <c r="I285" s="16"/>
      <c r="J285" s="111">
        <v>14385</v>
      </c>
      <c r="K285" s="111">
        <v>56</v>
      </c>
      <c r="L285" s="48">
        <f t="shared" si="59"/>
        <v>14441</v>
      </c>
      <c r="M285" s="16"/>
      <c r="N285" s="48">
        <v>12430</v>
      </c>
      <c r="O285" s="48">
        <v>50</v>
      </c>
      <c r="P285" s="48">
        <f t="shared" si="60"/>
        <v>12480</v>
      </c>
      <c r="Q285" s="16"/>
      <c r="R285" s="48">
        <v>16805</v>
      </c>
      <c r="S285" s="48">
        <v>148</v>
      </c>
      <c r="T285" s="48">
        <v>16953</v>
      </c>
    </row>
    <row r="286" spans="1:20" ht="15.5" x14ac:dyDescent="0.35">
      <c r="A286" s="33" t="s">
        <v>390</v>
      </c>
      <c r="B286" s="33">
        <v>3413</v>
      </c>
      <c r="C286" s="33" t="s">
        <v>397</v>
      </c>
      <c r="D286" s="16"/>
      <c r="E286" s="111">
        <v>42116.794871794875</v>
      </c>
      <c r="F286" s="111">
        <v>3066.8387096774195</v>
      </c>
      <c r="G286" s="48">
        <f t="shared" si="58"/>
        <v>45183.633581472292</v>
      </c>
      <c r="H286" s="16"/>
      <c r="I286" s="16"/>
      <c r="J286" s="111">
        <v>39081.805364233944</v>
      </c>
      <c r="K286" s="111">
        <v>5630.398406377456</v>
      </c>
      <c r="L286" s="48">
        <f t="shared" si="59"/>
        <v>44712.203770611399</v>
      </c>
      <c r="M286" s="16"/>
      <c r="N286" s="48">
        <v>34518.153846153844</v>
      </c>
      <c r="O286" s="48">
        <v>7101.7058823529414</v>
      </c>
      <c r="P286" s="48">
        <f t="shared" si="60"/>
        <v>41619.859728506788</v>
      </c>
      <c r="Q286" s="16"/>
      <c r="R286" s="48">
        <v>45008.53125</v>
      </c>
      <c r="S286" s="48">
        <v>4667.20947265625</v>
      </c>
      <c r="T286" s="48">
        <v>49675.73828125</v>
      </c>
    </row>
    <row r="287" spans="1:20" ht="15.5" x14ac:dyDescent="0.35">
      <c r="A287" s="33" t="s">
        <v>390</v>
      </c>
      <c r="B287" s="33">
        <v>3414</v>
      </c>
      <c r="C287" s="33" t="s">
        <v>398</v>
      </c>
      <c r="D287" s="16"/>
      <c r="E287" s="111">
        <v>10479</v>
      </c>
      <c r="F287" s="111">
        <v>6362.8193018480497</v>
      </c>
      <c r="G287" s="48">
        <f t="shared" si="58"/>
        <v>16841.819301848049</v>
      </c>
      <c r="H287" s="16"/>
      <c r="I287" s="16"/>
      <c r="J287" s="111">
        <v>18404.102091462781</v>
      </c>
      <c r="K287" s="111">
        <v>7171.1775381055886</v>
      </c>
      <c r="L287" s="48">
        <f t="shared" si="59"/>
        <v>25575.279629568369</v>
      </c>
      <c r="M287" s="16"/>
      <c r="N287" s="48">
        <v>6040</v>
      </c>
      <c r="O287" s="48">
        <v>8977.9343649039292</v>
      </c>
      <c r="P287" s="48">
        <f t="shared" si="60"/>
        <v>15017.934364903929</v>
      </c>
      <c r="Q287" s="16"/>
      <c r="R287" s="48">
        <v>14743.0068359375</v>
      </c>
      <c r="S287" s="48">
        <v>9354.7314453125</v>
      </c>
      <c r="T287" s="48">
        <v>24097.73828125</v>
      </c>
    </row>
    <row r="288" spans="1:20" ht="15.5" x14ac:dyDescent="0.35">
      <c r="A288" s="33" t="s">
        <v>390</v>
      </c>
      <c r="B288" s="33">
        <v>3415</v>
      </c>
      <c r="C288" s="33" t="s">
        <v>399</v>
      </c>
      <c r="D288" s="16"/>
      <c r="E288" s="111">
        <v>44180</v>
      </c>
      <c r="F288" s="111">
        <v>1513</v>
      </c>
      <c r="G288" s="48">
        <f t="shared" si="58"/>
        <v>45693</v>
      </c>
      <c r="H288" s="16"/>
      <c r="I288" s="16"/>
      <c r="J288" s="111">
        <v>43821.096419704932</v>
      </c>
      <c r="K288" s="111">
        <v>315</v>
      </c>
      <c r="L288" s="48">
        <f t="shared" si="59"/>
        <v>44136.096419704932</v>
      </c>
      <c r="M288" s="16"/>
      <c r="N288" s="48">
        <v>26120</v>
      </c>
      <c r="O288" s="48">
        <v>177</v>
      </c>
      <c r="P288" s="48">
        <f t="shared" si="60"/>
        <v>26297</v>
      </c>
      <c r="Q288" s="16"/>
      <c r="R288" s="48">
        <v>43088.91015625</v>
      </c>
      <c r="S288" s="48">
        <v>995</v>
      </c>
      <c r="T288" s="48">
        <v>44083.91015625</v>
      </c>
    </row>
    <row r="289" spans="1:20" ht="15.5" x14ac:dyDescent="0.35">
      <c r="A289" s="33" t="s">
        <v>390</v>
      </c>
      <c r="B289" s="33">
        <v>3416</v>
      </c>
      <c r="C289" s="33" t="s">
        <v>400</v>
      </c>
      <c r="D289" s="16"/>
      <c r="E289" s="111">
        <v>6666</v>
      </c>
      <c r="F289" s="111">
        <v>19855.371663244354</v>
      </c>
      <c r="G289" s="48">
        <f t="shared" si="58"/>
        <v>26521.371663244354</v>
      </c>
      <c r="H289" s="16"/>
      <c r="I289" s="16"/>
      <c r="J289" s="111">
        <v>20934.068060966685</v>
      </c>
      <c r="K289" s="111">
        <v>7921.3831535726458</v>
      </c>
      <c r="L289" s="48">
        <f t="shared" si="59"/>
        <v>28855.451214539331</v>
      </c>
      <c r="M289" s="16"/>
      <c r="N289" s="48">
        <v>7547</v>
      </c>
      <c r="O289" s="48">
        <v>8118.1283795272911</v>
      </c>
      <c r="P289" s="48">
        <f t="shared" si="60"/>
        <v>15665.12837952729</v>
      </c>
      <c r="Q289" s="16"/>
      <c r="R289" s="48">
        <v>14587.240234375</v>
      </c>
      <c r="S289" s="48">
        <v>13112.4873046875</v>
      </c>
      <c r="T289" s="48">
        <v>27699.7265625</v>
      </c>
    </row>
    <row r="290" spans="1:20" ht="15.5" x14ac:dyDescent="0.35">
      <c r="A290" s="33" t="s">
        <v>390</v>
      </c>
      <c r="B290" s="33">
        <v>3417</v>
      </c>
      <c r="C290" s="33" t="s">
        <v>401</v>
      </c>
      <c r="D290" s="16"/>
      <c r="E290" s="111">
        <v>19396</v>
      </c>
      <c r="F290" s="111">
        <v>50</v>
      </c>
      <c r="G290" s="48">
        <f t="shared" si="58"/>
        <v>19446</v>
      </c>
      <c r="H290" s="16"/>
      <c r="I290" s="16"/>
      <c r="J290" s="111">
        <v>15258</v>
      </c>
      <c r="K290" s="111">
        <v>49</v>
      </c>
      <c r="L290" s="48">
        <f t="shared" si="59"/>
        <v>15307</v>
      </c>
      <c r="M290" s="16"/>
      <c r="N290" s="48">
        <v>13726</v>
      </c>
      <c r="O290" s="48">
        <v>38</v>
      </c>
      <c r="P290" s="48">
        <f t="shared" si="60"/>
        <v>13764</v>
      </c>
      <c r="Q290" s="16"/>
      <c r="R290" s="48">
        <v>15803</v>
      </c>
      <c r="S290" s="48">
        <v>79</v>
      </c>
      <c r="T290" s="48">
        <v>15882</v>
      </c>
    </row>
    <row r="291" spans="1:20" ht="15.5" x14ac:dyDescent="0.35">
      <c r="A291" s="33" t="s">
        <v>390</v>
      </c>
      <c r="B291" s="33">
        <v>3418</v>
      </c>
      <c r="C291" s="33" t="s">
        <v>402</v>
      </c>
      <c r="D291" s="16"/>
      <c r="E291" s="111">
        <v>13435</v>
      </c>
      <c r="F291" s="111">
        <v>24634.010266940451</v>
      </c>
      <c r="G291" s="48">
        <f t="shared" si="58"/>
        <v>38069.010266940451</v>
      </c>
      <c r="H291" s="16"/>
      <c r="I291" s="16"/>
      <c r="J291" s="111">
        <v>11530</v>
      </c>
      <c r="K291" s="111">
        <v>17600.149460717941</v>
      </c>
      <c r="L291" s="48">
        <f t="shared" si="59"/>
        <v>29130.149460717941</v>
      </c>
      <c r="M291" s="16"/>
      <c r="N291" s="48">
        <v>7910</v>
      </c>
      <c r="O291" s="48">
        <v>13818.820948818229</v>
      </c>
      <c r="P291" s="48">
        <f t="shared" si="60"/>
        <v>21728.820948818229</v>
      </c>
      <c r="Q291" s="16"/>
      <c r="R291" s="48">
        <v>10601</v>
      </c>
      <c r="S291" s="48">
        <v>17699.072265625</v>
      </c>
      <c r="T291" s="48">
        <v>28300.072265625</v>
      </c>
    </row>
    <row r="292" spans="1:20" ht="15.5" x14ac:dyDescent="0.35">
      <c r="A292" s="33" t="s">
        <v>390</v>
      </c>
      <c r="B292" s="33">
        <v>3419</v>
      </c>
      <c r="C292" s="33" t="s">
        <v>403</v>
      </c>
      <c r="D292" s="16"/>
      <c r="E292" s="111">
        <v>5043</v>
      </c>
      <c r="F292" s="111">
        <v>2407</v>
      </c>
      <c r="G292" s="48">
        <f t="shared" si="58"/>
        <v>7450</v>
      </c>
      <c r="H292" s="16"/>
      <c r="I292" s="16"/>
      <c r="J292" s="111">
        <v>22248.652774018163</v>
      </c>
      <c r="K292" s="111">
        <v>1027</v>
      </c>
      <c r="L292" s="48">
        <f t="shared" si="59"/>
        <v>23275.652774018163</v>
      </c>
      <c r="M292" s="16"/>
      <c r="N292" s="48">
        <v>21163</v>
      </c>
      <c r="O292" s="48">
        <v>730</v>
      </c>
      <c r="P292" s="48">
        <f t="shared" si="60"/>
        <v>21893</v>
      </c>
      <c r="Q292" s="16"/>
      <c r="R292" s="48">
        <v>4453.716796875</v>
      </c>
      <c r="S292" s="48">
        <v>854</v>
      </c>
      <c r="T292" s="48">
        <v>5307.716796875</v>
      </c>
    </row>
    <row r="293" spans="1:20" ht="15.5" x14ac:dyDescent="0.35">
      <c r="A293" s="33" t="s">
        <v>390</v>
      </c>
      <c r="B293" s="33">
        <v>3420</v>
      </c>
      <c r="C293" s="33" t="s">
        <v>404</v>
      </c>
      <c r="D293" s="16"/>
      <c r="E293" s="111">
        <v>185078.77677224737</v>
      </c>
      <c r="F293" s="111">
        <v>44083.715203426123</v>
      </c>
      <c r="G293" s="48">
        <f t="shared" si="58"/>
        <v>229162.49197567347</v>
      </c>
      <c r="H293" s="16"/>
      <c r="I293" s="16"/>
      <c r="J293" s="111">
        <v>175942.0502658459</v>
      </c>
      <c r="K293" s="111">
        <v>42564.530434804234</v>
      </c>
      <c r="L293" s="48">
        <f t="shared" si="59"/>
        <v>218506.58070065014</v>
      </c>
      <c r="M293" s="16"/>
      <c r="N293" s="48">
        <v>142717.9826353892</v>
      </c>
      <c r="O293" s="48">
        <v>30363.162719145341</v>
      </c>
      <c r="P293" s="48">
        <f t="shared" si="60"/>
        <v>173081.14535453453</v>
      </c>
      <c r="Q293" s="16"/>
      <c r="R293" s="48">
        <v>177501.140625</v>
      </c>
      <c r="S293" s="48">
        <v>40026.328125</v>
      </c>
      <c r="T293" s="48">
        <v>217527.46875</v>
      </c>
    </row>
    <row r="294" spans="1:20" ht="15.5" x14ac:dyDescent="0.35">
      <c r="A294" s="33" t="s">
        <v>390</v>
      </c>
      <c r="B294" s="33">
        <v>3421</v>
      </c>
      <c r="C294" s="33" t="s">
        <v>405</v>
      </c>
      <c r="D294" s="16"/>
      <c r="E294" s="111">
        <v>92197.405128205122</v>
      </c>
      <c r="F294" s="111">
        <v>16812.626185958256</v>
      </c>
      <c r="G294" s="48">
        <f t="shared" si="58"/>
        <v>109010.03131416338</v>
      </c>
      <c r="H294" s="16"/>
      <c r="I294" s="16"/>
      <c r="J294" s="111">
        <v>169418.27675964899</v>
      </c>
      <c r="K294" s="111">
        <v>10221.338028166248</v>
      </c>
      <c r="L294" s="48">
        <f t="shared" si="59"/>
        <v>179639.61478781523</v>
      </c>
      <c r="M294" s="16"/>
      <c r="N294" s="48">
        <v>240058.14664986177</v>
      </c>
      <c r="O294" s="48">
        <v>15941.778625954197</v>
      </c>
      <c r="P294" s="48">
        <f t="shared" si="60"/>
        <v>255999.92527581597</v>
      </c>
      <c r="Q294" s="16"/>
      <c r="R294" s="48">
        <v>352787.34375</v>
      </c>
      <c r="S294" s="48">
        <v>18054.5625</v>
      </c>
      <c r="T294" s="48">
        <v>370841.90625</v>
      </c>
    </row>
    <row r="295" spans="1:20" ht="15.5" x14ac:dyDescent="0.35">
      <c r="A295" s="33" t="s">
        <v>390</v>
      </c>
      <c r="B295" s="33">
        <v>3422</v>
      </c>
      <c r="C295" s="33" t="s">
        <v>406</v>
      </c>
      <c r="D295" s="16"/>
      <c r="E295" s="111">
        <v>15603</v>
      </c>
      <c r="F295" s="111">
        <v>4878.9421841541753</v>
      </c>
      <c r="G295" s="48">
        <f t="shared" si="58"/>
        <v>20481.942184154177</v>
      </c>
      <c r="H295" s="16"/>
      <c r="I295" s="16"/>
      <c r="J295" s="111">
        <v>23030.442588729027</v>
      </c>
      <c r="K295" s="111">
        <v>5591.2434782597884</v>
      </c>
      <c r="L295" s="48">
        <f t="shared" si="59"/>
        <v>28621.686066988816</v>
      </c>
      <c r="M295" s="16"/>
      <c r="N295" s="48">
        <v>18136</v>
      </c>
      <c r="O295" s="48">
        <v>4062.3439878234399</v>
      </c>
      <c r="P295" s="48">
        <f t="shared" si="60"/>
        <v>22198.343987823439</v>
      </c>
      <c r="Q295" s="16"/>
      <c r="R295" s="48">
        <v>37146.828125</v>
      </c>
      <c r="S295" s="48">
        <v>5450.94140625</v>
      </c>
      <c r="T295" s="48">
        <v>42597.76953125</v>
      </c>
    </row>
    <row r="296" spans="1:20" ht="15.5" x14ac:dyDescent="0.35">
      <c r="A296" s="33" t="s">
        <v>390</v>
      </c>
      <c r="B296" s="33">
        <v>3423</v>
      </c>
      <c r="C296" s="33" t="s">
        <v>407</v>
      </c>
      <c r="D296" s="16"/>
      <c r="E296" s="111">
        <v>5123</v>
      </c>
      <c r="F296" s="111">
        <v>0</v>
      </c>
      <c r="G296" s="48">
        <f t="shared" si="58"/>
        <v>5123</v>
      </c>
      <c r="H296" s="16"/>
      <c r="I296" s="16"/>
      <c r="J296" s="111">
        <v>7977</v>
      </c>
      <c r="K296" s="111">
        <v>8</v>
      </c>
      <c r="L296" s="48">
        <f t="shared" si="59"/>
        <v>7985</v>
      </c>
      <c r="M296" s="16"/>
      <c r="N296" s="48">
        <v>7145</v>
      </c>
      <c r="O296" s="48">
        <v>0</v>
      </c>
      <c r="P296" s="48">
        <f t="shared" si="60"/>
        <v>7145</v>
      </c>
      <c r="Q296" s="16"/>
      <c r="R296" s="48">
        <v>7734</v>
      </c>
      <c r="S296" s="48">
        <v>525.5941162109375</v>
      </c>
      <c r="T296" s="48">
        <v>8259.59375</v>
      </c>
    </row>
    <row r="297" spans="1:20" ht="15.5" x14ac:dyDescent="0.35">
      <c r="A297" s="33" t="s">
        <v>390</v>
      </c>
      <c r="B297" s="33">
        <v>3424</v>
      </c>
      <c r="C297" s="33" t="s">
        <v>408</v>
      </c>
      <c r="D297" s="16"/>
      <c r="E297" s="111">
        <v>9592</v>
      </c>
      <c r="F297" s="111">
        <v>618</v>
      </c>
      <c r="G297" s="48">
        <f t="shared" si="58"/>
        <v>10210</v>
      </c>
      <c r="H297" s="16"/>
      <c r="I297" s="16"/>
      <c r="J297" s="111">
        <v>6396</v>
      </c>
      <c r="K297" s="111"/>
      <c r="L297" s="48">
        <f t="shared" si="59"/>
        <v>6396</v>
      </c>
      <c r="M297" s="16"/>
      <c r="N297" s="48">
        <v>5294</v>
      </c>
      <c r="O297" s="48">
        <v>0</v>
      </c>
      <c r="P297" s="48">
        <f t="shared" si="60"/>
        <v>5294</v>
      </c>
      <c r="Q297" s="16"/>
      <c r="R297" s="48">
        <v>5118</v>
      </c>
      <c r="S297" s="48">
        <v>1599.7823486328125</v>
      </c>
      <c r="T297" s="48">
        <v>6717.7822265625</v>
      </c>
    </row>
    <row r="298" spans="1:20" ht="15.5" x14ac:dyDescent="0.35">
      <c r="A298" s="33" t="s">
        <v>390</v>
      </c>
      <c r="B298" s="33">
        <v>3425</v>
      </c>
      <c r="C298" s="33" t="s">
        <v>409</v>
      </c>
      <c r="D298" s="16"/>
      <c r="E298" s="111">
        <v>5110.1333333333332</v>
      </c>
      <c r="F298" s="111">
        <v>790</v>
      </c>
      <c r="G298" s="48">
        <f t="shared" si="58"/>
        <v>5900.1333333333332</v>
      </c>
      <c r="H298" s="16"/>
      <c r="I298" s="16"/>
      <c r="J298" s="111">
        <v>5146.3333333331157</v>
      </c>
      <c r="K298" s="111">
        <v>16</v>
      </c>
      <c r="L298" s="48">
        <f t="shared" si="59"/>
        <v>5162.3333333331157</v>
      </c>
      <c r="M298" s="16"/>
      <c r="N298" s="48">
        <v>3508.25</v>
      </c>
      <c r="O298" s="48">
        <v>0</v>
      </c>
      <c r="P298" s="48">
        <f t="shared" si="60"/>
        <v>3508.25</v>
      </c>
      <c r="Q298" s="16"/>
      <c r="R298" s="48">
        <v>3062.416748046875</v>
      </c>
      <c r="S298" s="48">
        <v>12</v>
      </c>
      <c r="T298" s="48">
        <v>3074.416748046875</v>
      </c>
    </row>
    <row r="299" spans="1:20" ht="15.5" x14ac:dyDescent="0.35">
      <c r="A299" s="33" t="s">
        <v>390</v>
      </c>
      <c r="B299" s="33">
        <v>3426</v>
      </c>
      <c r="C299" s="33" t="s">
        <v>410</v>
      </c>
      <c r="D299" s="16"/>
      <c r="E299" s="111">
        <v>913</v>
      </c>
      <c r="F299" s="111">
        <v>0</v>
      </c>
      <c r="G299" s="48">
        <f t="shared" si="58"/>
        <v>913</v>
      </c>
      <c r="H299" s="16"/>
      <c r="I299" s="16"/>
      <c r="J299" s="111">
        <v>1376</v>
      </c>
      <c r="K299" s="111"/>
      <c r="L299" s="48">
        <f t="shared" si="59"/>
        <v>1376</v>
      </c>
      <c r="M299" s="16"/>
      <c r="N299" s="48">
        <v>1407</v>
      </c>
      <c r="O299" s="48">
        <v>0</v>
      </c>
      <c r="P299" s="48">
        <f t="shared" si="60"/>
        <v>1407</v>
      </c>
      <c r="Q299" s="16"/>
      <c r="R299" s="48">
        <v>2164</v>
      </c>
      <c r="S299" s="48">
        <v>0</v>
      </c>
      <c r="T299" s="48">
        <v>2164</v>
      </c>
    </row>
    <row r="300" spans="1:20" ht="15.5" x14ac:dyDescent="0.35">
      <c r="A300" s="33" t="s">
        <v>390</v>
      </c>
      <c r="B300" s="33">
        <v>3427</v>
      </c>
      <c r="C300" s="33" t="s">
        <v>411</v>
      </c>
      <c r="D300" s="16"/>
      <c r="E300" s="111">
        <v>38990.589743589742</v>
      </c>
      <c r="F300" s="111">
        <v>32671.184154175586</v>
      </c>
      <c r="G300" s="48">
        <f t="shared" si="58"/>
        <v>71661.773897765321</v>
      </c>
      <c r="H300" s="16"/>
      <c r="I300" s="16"/>
      <c r="J300" s="111">
        <v>31486.117647061797</v>
      </c>
      <c r="K300" s="111">
        <v>38103.704347793653</v>
      </c>
      <c r="L300" s="48">
        <f t="shared" si="59"/>
        <v>69589.821994855447</v>
      </c>
      <c r="M300" s="16"/>
      <c r="N300" s="48">
        <v>37057.230769230766</v>
      </c>
      <c r="O300" s="48">
        <v>30551.767123287671</v>
      </c>
      <c r="P300" s="48">
        <f t="shared" si="60"/>
        <v>67608.99789251844</v>
      </c>
      <c r="Q300" s="16"/>
      <c r="R300" s="48">
        <v>31549.10546875</v>
      </c>
      <c r="S300" s="48">
        <v>41536.41796875</v>
      </c>
      <c r="T300" s="48">
        <v>73085.5234375</v>
      </c>
    </row>
    <row r="301" spans="1:20" ht="15.5" x14ac:dyDescent="0.35">
      <c r="A301" s="33" t="s">
        <v>390</v>
      </c>
      <c r="B301" s="33">
        <v>3428</v>
      </c>
      <c r="C301" s="33" t="s">
        <v>412</v>
      </c>
      <c r="D301" s="16"/>
      <c r="E301" s="111">
        <v>16204</v>
      </c>
      <c r="F301" s="111">
        <v>547</v>
      </c>
      <c r="G301" s="48">
        <f t="shared" si="58"/>
        <v>16751</v>
      </c>
      <c r="H301" s="16"/>
      <c r="I301" s="16"/>
      <c r="J301" s="111">
        <v>21973</v>
      </c>
      <c r="K301" s="111">
        <v>4426</v>
      </c>
      <c r="L301" s="48">
        <f t="shared" si="59"/>
        <v>26399</v>
      </c>
      <c r="M301" s="16"/>
      <c r="N301" s="48">
        <v>11009</v>
      </c>
      <c r="O301" s="48">
        <v>4308</v>
      </c>
      <c r="P301" s="48">
        <f t="shared" si="60"/>
        <v>15317</v>
      </c>
      <c r="Q301" s="16"/>
      <c r="R301" s="48">
        <v>11621</v>
      </c>
      <c r="S301" s="48">
        <v>3194</v>
      </c>
      <c r="T301" s="48">
        <v>14815</v>
      </c>
    </row>
    <row r="302" spans="1:20" ht="15.5" x14ac:dyDescent="0.35">
      <c r="A302" s="33" t="s">
        <v>390</v>
      </c>
      <c r="B302" s="33">
        <v>3429</v>
      </c>
      <c r="C302" s="33" t="s">
        <v>413</v>
      </c>
      <c r="D302" s="16"/>
      <c r="E302" s="111">
        <v>3603</v>
      </c>
      <c r="F302" s="111">
        <v>460</v>
      </c>
      <c r="G302" s="48">
        <f t="shared" si="58"/>
        <v>4063</v>
      </c>
      <c r="H302" s="16"/>
      <c r="I302" s="16"/>
      <c r="J302" s="111">
        <v>5948</v>
      </c>
      <c r="K302" s="111">
        <v>717</v>
      </c>
      <c r="L302" s="48">
        <f t="shared" si="59"/>
        <v>6665</v>
      </c>
      <c r="M302" s="16"/>
      <c r="N302" s="48">
        <v>6057</v>
      </c>
      <c r="O302" s="48">
        <v>2514</v>
      </c>
      <c r="P302" s="48">
        <f t="shared" si="60"/>
        <v>8571</v>
      </c>
      <c r="Q302" s="16"/>
      <c r="R302" s="48">
        <v>6309</v>
      </c>
      <c r="S302" s="48">
        <v>234</v>
      </c>
      <c r="T302" s="48">
        <v>6543</v>
      </c>
    </row>
    <row r="303" spans="1:20" ht="15.5" x14ac:dyDescent="0.35">
      <c r="A303" s="33" t="s">
        <v>390</v>
      </c>
      <c r="B303" s="33">
        <v>3430</v>
      </c>
      <c r="C303" s="33" t="s">
        <v>414</v>
      </c>
      <c r="D303" s="16"/>
      <c r="E303" s="111">
        <v>8985</v>
      </c>
      <c r="F303" s="111">
        <v>0</v>
      </c>
      <c r="G303" s="48">
        <f t="shared" si="58"/>
        <v>8985</v>
      </c>
      <c r="H303" s="16"/>
      <c r="I303" s="16"/>
      <c r="J303" s="111">
        <v>6772</v>
      </c>
      <c r="K303" s="111"/>
      <c r="L303" s="48">
        <f t="shared" si="59"/>
        <v>6772</v>
      </c>
      <c r="M303" s="16"/>
      <c r="N303" s="48">
        <v>5965</v>
      </c>
      <c r="O303" s="48">
        <v>16</v>
      </c>
      <c r="P303" s="48">
        <f t="shared" si="60"/>
        <v>5981</v>
      </c>
      <c r="Q303" s="16"/>
      <c r="R303" s="48">
        <v>4394</v>
      </c>
      <c r="S303" s="48">
        <v>140</v>
      </c>
      <c r="T303" s="48">
        <v>4534</v>
      </c>
    </row>
    <row r="304" spans="1:20" ht="15.5" x14ac:dyDescent="0.35">
      <c r="A304" s="33" t="s">
        <v>390</v>
      </c>
      <c r="B304" s="33">
        <v>3431</v>
      </c>
      <c r="C304" s="33" t="s">
        <v>415</v>
      </c>
      <c r="D304" s="16"/>
      <c r="E304" s="111">
        <v>44614.21428571429</v>
      </c>
      <c r="F304" s="111">
        <v>1667</v>
      </c>
      <c r="G304" s="48">
        <f t="shared" si="58"/>
        <v>46281.21428571429</v>
      </c>
      <c r="H304" s="16"/>
      <c r="I304" s="16"/>
      <c r="J304" s="111">
        <v>68978.526315789699</v>
      </c>
      <c r="K304" s="111">
        <v>1019</v>
      </c>
      <c r="L304" s="48">
        <f t="shared" si="59"/>
        <v>69997.526315789699</v>
      </c>
      <c r="M304" s="16"/>
      <c r="N304" s="48">
        <v>46105.375</v>
      </c>
      <c r="O304" s="48">
        <v>786</v>
      </c>
      <c r="P304" s="48">
        <f t="shared" si="60"/>
        <v>46891.375</v>
      </c>
      <c r="Q304" s="16"/>
      <c r="R304" s="48">
        <v>56153.8984375</v>
      </c>
      <c r="S304" s="48">
        <v>8866.58984375</v>
      </c>
      <c r="T304" s="48">
        <v>65020.48828125</v>
      </c>
    </row>
    <row r="305" spans="1:20" ht="15.5" x14ac:dyDescent="0.35">
      <c r="A305" s="33" t="s">
        <v>390</v>
      </c>
      <c r="B305" s="33">
        <v>3432</v>
      </c>
      <c r="C305" s="33" t="s">
        <v>416</v>
      </c>
      <c r="D305" s="16"/>
      <c r="E305" s="111">
        <v>8644.6666666666661</v>
      </c>
      <c r="F305" s="111">
        <v>281</v>
      </c>
      <c r="G305" s="48">
        <f t="shared" si="58"/>
        <v>8925.6666666666661</v>
      </c>
      <c r="H305" s="16"/>
      <c r="I305" s="16"/>
      <c r="J305" s="111">
        <v>8101.6315789485434</v>
      </c>
      <c r="K305" s="111">
        <v>35153</v>
      </c>
      <c r="L305" s="48">
        <f t="shared" si="59"/>
        <v>43254.631578948545</v>
      </c>
      <c r="M305" s="16"/>
      <c r="N305" s="48">
        <v>7261.875</v>
      </c>
      <c r="O305" s="48">
        <v>7551.454545454545</v>
      </c>
      <c r="P305" s="48">
        <f t="shared" si="60"/>
        <v>14813.329545454544</v>
      </c>
      <c r="Q305" s="16"/>
      <c r="R305" s="48">
        <v>8470.689453125</v>
      </c>
      <c r="S305" s="48">
        <v>28297</v>
      </c>
      <c r="T305" s="48">
        <v>36767.69140625</v>
      </c>
    </row>
    <row r="306" spans="1:20" ht="15.5" x14ac:dyDescent="0.35">
      <c r="A306" s="33" t="s">
        <v>390</v>
      </c>
      <c r="B306" s="33">
        <v>3433</v>
      </c>
      <c r="C306" s="33" t="s">
        <v>417</v>
      </c>
      <c r="D306" s="16"/>
      <c r="E306" s="111">
        <v>21250.404761904763</v>
      </c>
      <c r="F306" s="111">
        <v>2138</v>
      </c>
      <c r="G306" s="48">
        <f t="shared" si="58"/>
        <v>23388.404761904763</v>
      </c>
      <c r="H306" s="16"/>
      <c r="I306" s="16"/>
      <c r="J306" s="111">
        <v>21831.763157894853</v>
      </c>
      <c r="K306" s="111">
        <v>888</v>
      </c>
      <c r="L306" s="48">
        <f t="shared" si="59"/>
        <v>22719.763157894853</v>
      </c>
      <c r="M306" s="16"/>
      <c r="N306" s="48">
        <v>18120.1875</v>
      </c>
      <c r="O306" s="48">
        <v>11</v>
      </c>
      <c r="P306" s="48">
        <f t="shared" si="60"/>
        <v>18131.1875</v>
      </c>
      <c r="Q306" s="16"/>
      <c r="R306" s="48">
        <v>20970.44921875</v>
      </c>
      <c r="S306" s="48">
        <v>0</v>
      </c>
      <c r="T306" s="48">
        <v>20970.44921875</v>
      </c>
    </row>
    <row r="307" spans="1:20" ht="15.5" x14ac:dyDescent="0.35">
      <c r="A307" s="33" t="s">
        <v>390</v>
      </c>
      <c r="B307" s="33">
        <v>3434</v>
      </c>
      <c r="C307" s="33" t="s">
        <v>418</v>
      </c>
      <c r="D307" s="16"/>
      <c r="E307" s="111">
        <v>75840.023809523816</v>
      </c>
      <c r="F307" s="111">
        <v>5965</v>
      </c>
      <c r="G307" s="48">
        <f t="shared" si="58"/>
        <v>81805.023809523816</v>
      </c>
      <c r="H307" s="16"/>
      <c r="I307" s="16"/>
      <c r="J307" s="111">
        <v>94049.342105264717</v>
      </c>
      <c r="K307" s="111">
        <v>6037</v>
      </c>
      <c r="L307" s="48">
        <f t="shared" si="59"/>
        <v>100086.34210526472</v>
      </c>
      <c r="M307" s="16"/>
      <c r="N307" s="48">
        <v>76520.9375</v>
      </c>
      <c r="O307" s="48">
        <v>4794</v>
      </c>
      <c r="P307" s="48">
        <f t="shared" si="60"/>
        <v>81314.9375</v>
      </c>
      <c r="Q307" s="16"/>
      <c r="R307" s="48">
        <v>77922.140625</v>
      </c>
      <c r="S307" s="48">
        <v>2904</v>
      </c>
      <c r="T307" s="48">
        <v>80826.140625</v>
      </c>
    </row>
    <row r="308" spans="1:20" ht="15.5" x14ac:dyDescent="0.35">
      <c r="A308" s="33" t="s">
        <v>390</v>
      </c>
      <c r="B308" s="33">
        <v>3435</v>
      </c>
      <c r="C308" s="33" t="s">
        <v>419</v>
      </c>
      <c r="D308" s="16"/>
      <c r="E308" s="111">
        <v>47644.809523809527</v>
      </c>
      <c r="F308" s="111">
        <v>12668</v>
      </c>
      <c r="G308" s="48">
        <f t="shared" si="58"/>
        <v>60312.809523809527</v>
      </c>
      <c r="H308" s="16"/>
      <c r="I308" s="16"/>
      <c r="J308" s="111">
        <v>39395.526315789706</v>
      </c>
      <c r="K308" s="111">
        <v>9638</v>
      </c>
      <c r="L308" s="48">
        <f t="shared" si="59"/>
        <v>49033.526315789706</v>
      </c>
      <c r="M308" s="16"/>
      <c r="N308" s="48">
        <v>38843.375</v>
      </c>
      <c r="O308" s="48">
        <v>7462</v>
      </c>
      <c r="P308" s="48">
        <f t="shared" si="60"/>
        <v>46305.375</v>
      </c>
      <c r="Q308" s="16"/>
      <c r="R308" s="48">
        <v>47724.34375</v>
      </c>
      <c r="S308" s="48">
        <v>8216</v>
      </c>
      <c r="T308" s="48">
        <v>55940.34375</v>
      </c>
    </row>
    <row r="309" spans="1:20" ht="15.5" x14ac:dyDescent="0.35">
      <c r="A309" s="33" t="s">
        <v>390</v>
      </c>
      <c r="B309" s="33">
        <v>3436</v>
      </c>
      <c r="C309" s="33" t="s">
        <v>420</v>
      </c>
      <c r="D309" s="16"/>
      <c r="E309" s="111">
        <v>51446.309523809527</v>
      </c>
      <c r="F309" s="111">
        <v>1890.7407407407406</v>
      </c>
      <c r="G309" s="48">
        <f t="shared" si="58"/>
        <v>53337.050264550264</v>
      </c>
      <c r="H309" s="16"/>
      <c r="I309" s="16"/>
      <c r="J309" s="111">
        <v>27373.52631578971</v>
      </c>
      <c r="K309" s="111">
        <v>685.52173913171691</v>
      </c>
      <c r="L309" s="48">
        <f t="shared" si="59"/>
        <v>28059.048054921426</v>
      </c>
      <c r="M309" s="16"/>
      <c r="N309" s="48">
        <v>29434.875</v>
      </c>
      <c r="O309" s="48">
        <v>1245.7894736842104</v>
      </c>
      <c r="P309" s="48">
        <f t="shared" si="60"/>
        <v>30680.66447368421</v>
      </c>
      <c r="Q309" s="16"/>
      <c r="R309" s="48">
        <v>43156.8984375</v>
      </c>
      <c r="S309" s="48">
        <v>3369.021484375</v>
      </c>
      <c r="T309" s="48">
        <v>46525.91796875</v>
      </c>
    </row>
    <row r="310" spans="1:20" ht="15.5" x14ac:dyDescent="0.35">
      <c r="A310" s="33" t="s">
        <v>390</v>
      </c>
      <c r="B310" s="33">
        <v>3437</v>
      </c>
      <c r="C310" s="33" t="s">
        <v>421</v>
      </c>
      <c r="D310" s="16"/>
      <c r="E310" s="111">
        <v>60096.716325073925</v>
      </c>
      <c r="F310" s="111">
        <v>25679.535331905779</v>
      </c>
      <c r="G310" s="48">
        <f t="shared" si="58"/>
        <v>85776.251656979701</v>
      </c>
      <c r="H310" s="16"/>
      <c r="I310" s="16"/>
      <c r="J310" s="111">
        <v>61283.763157894857</v>
      </c>
      <c r="K310" s="111">
        <v>31087.800000000003</v>
      </c>
      <c r="L310" s="48">
        <f t="shared" si="59"/>
        <v>92371.563157894852</v>
      </c>
      <c r="M310" s="16"/>
      <c r="N310" s="48">
        <v>53124.1875</v>
      </c>
      <c r="O310" s="48">
        <v>23943.782343987823</v>
      </c>
      <c r="P310" s="48">
        <f t="shared" si="60"/>
        <v>77067.969843987827</v>
      </c>
      <c r="Q310" s="16"/>
      <c r="R310" s="48">
        <v>52042.44921875</v>
      </c>
      <c r="S310" s="48">
        <v>25884.140625</v>
      </c>
      <c r="T310" s="48">
        <v>77926.5859375</v>
      </c>
    </row>
    <row r="311" spans="1:20" ht="15.5" x14ac:dyDescent="0.35">
      <c r="A311" s="33" t="s">
        <v>390</v>
      </c>
      <c r="B311" s="33">
        <v>3438</v>
      </c>
      <c r="C311" s="33" t="s">
        <v>422</v>
      </c>
      <c r="D311" s="16"/>
      <c r="E311" s="111">
        <v>39448.892473118278</v>
      </c>
      <c r="F311" s="111">
        <v>7765</v>
      </c>
      <c r="G311" s="48">
        <f t="shared" si="58"/>
        <v>47213.892473118278</v>
      </c>
      <c r="H311" s="16"/>
      <c r="I311" s="16"/>
      <c r="J311" s="111">
        <v>26787.921052632362</v>
      </c>
      <c r="K311" s="111">
        <v>6720</v>
      </c>
      <c r="L311" s="48">
        <f t="shared" si="59"/>
        <v>33507.921052632359</v>
      </c>
      <c r="M311" s="16"/>
      <c r="N311" s="48">
        <v>21548.6875</v>
      </c>
      <c r="O311" s="48">
        <v>2579</v>
      </c>
      <c r="P311" s="48">
        <f t="shared" si="60"/>
        <v>24127.6875</v>
      </c>
      <c r="Q311" s="16"/>
      <c r="R311" s="48">
        <v>31131.138671875</v>
      </c>
      <c r="S311" s="48">
        <v>5327</v>
      </c>
      <c r="T311" s="48">
        <v>36458.13671875</v>
      </c>
    </row>
    <row r="312" spans="1:20" ht="15.5" x14ac:dyDescent="0.35">
      <c r="A312" s="33" t="s">
        <v>390</v>
      </c>
      <c r="B312" s="33">
        <v>3439</v>
      </c>
      <c r="C312" s="33" t="s">
        <v>423</v>
      </c>
      <c r="D312" s="16"/>
      <c r="E312" s="111">
        <v>82153.888888888891</v>
      </c>
      <c r="F312" s="111">
        <v>15723</v>
      </c>
      <c r="G312" s="48">
        <f t="shared" si="58"/>
        <v>97876.888888888891</v>
      </c>
      <c r="H312" s="16"/>
      <c r="I312" s="16"/>
      <c r="J312" s="111">
        <v>63732.714285715636</v>
      </c>
      <c r="K312" s="111">
        <v>14005</v>
      </c>
      <c r="L312" s="48">
        <f t="shared" si="59"/>
        <v>77737.714285715629</v>
      </c>
      <c r="M312" s="16"/>
      <c r="N312" s="48">
        <v>44939</v>
      </c>
      <c r="O312" s="48">
        <v>12285</v>
      </c>
      <c r="P312" s="48">
        <f t="shared" si="60"/>
        <v>57224</v>
      </c>
      <c r="Q312" s="16"/>
      <c r="R312" s="48">
        <v>69032.328125</v>
      </c>
      <c r="S312" s="48">
        <v>14198</v>
      </c>
      <c r="T312" s="48">
        <v>83230.328125</v>
      </c>
    </row>
    <row r="313" spans="1:20" ht="15.5" x14ac:dyDescent="0.35">
      <c r="A313" s="33" t="s">
        <v>390</v>
      </c>
      <c r="B313" s="33">
        <v>3440</v>
      </c>
      <c r="C313" s="33" t="s">
        <v>424</v>
      </c>
      <c r="D313" s="16"/>
      <c r="E313" s="111">
        <v>156406.35148611414</v>
      </c>
      <c r="F313" s="111">
        <v>8292</v>
      </c>
      <c r="G313" s="48">
        <f t="shared" si="58"/>
        <v>164698.35148611414</v>
      </c>
      <c r="H313" s="16"/>
      <c r="I313" s="16"/>
      <c r="J313" s="111">
        <v>105303.2947640433</v>
      </c>
      <c r="K313" s="111">
        <v>12067</v>
      </c>
      <c r="L313" s="48">
        <f t="shared" si="59"/>
        <v>117370.2947640433</v>
      </c>
      <c r="M313" s="16"/>
      <c r="N313" s="48">
        <v>88782.253686883487</v>
      </c>
      <c r="O313" s="48">
        <v>9328</v>
      </c>
      <c r="P313" s="48">
        <f t="shared" si="60"/>
        <v>98110.253686883487</v>
      </c>
      <c r="Q313" s="16"/>
      <c r="R313" s="48">
        <v>118668.203125</v>
      </c>
      <c r="S313" s="48">
        <v>19406</v>
      </c>
      <c r="T313" s="48">
        <v>138074.203125</v>
      </c>
    </row>
    <row r="314" spans="1:20" ht="15.5" x14ac:dyDescent="0.35">
      <c r="A314" s="33" t="s">
        <v>390</v>
      </c>
      <c r="B314" s="33">
        <v>3441</v>
      </c>
      <c r="C314" s="33" t="s">
        <v>425</v>
      </c>
      <c r="D314" s="16"/>
      <c r="E314" s="111">
        <v>30849</v>
      </c>
      <c r="F314" s="111">
        <v>3256</v>
      </c>
      <c r="G314" s="48">
        <f t="shared" si="58"/>
        <v>34105</v>
      </c>
      <c r="H314" s="16"/>
      <c r="I314" s="16"/>
      <c r="J314" s="111">
        <v>32526</v>
      </c>
      <c r="K314" s="111">
        <v>2232</v>
      </c>
      <c r="L314" s="48">
        <f t="shared" si="59"/>
        <v>34758</v>
      </c>
      <c r="M314" s="16"/>
      <c r="N314" s="48">
        <v>15544.082352941177</v>
      </c>
      <c r="O314" s="48">
        <v>2683</v>
      </c>
      <c r="P314" s="48">
        <f t="shared" si="60"/>
        <v>18227.082352941179</v>
      </c>
      <c r="Q314" s="16"/>
      <c r="R314" s="48">
        <v>30087</v>
      </c>
      <c r="S314" s="48">
        <v>2981</v>
      </c>
      <c r="T314" s="48">
        <v>33068</v>
      </c>
    </row>
    <row r="315" spans="1:20" ht="15.5" x14ac:dyDescent="0.35">
      <c r="A315" s="33" t="s">
        <v>390</v>
      </c>
      <c r="B315" s="33">
        <v>3442</v>
      </c>
      <c r="C315" s="33" t="s">
        <v>426</v>
      </c>
      <c r="D315" s="16"/>
      <c r="E315" s="111">
        <v>33451</v>
      </c>
      <c r="F315" s="111">
        <v>216</v>
      </c>
      <c r="G315" s="48">
        <f t="shared" si="58"/>
        <v>33667</v>
      </c>
      <c r="H315" s="16"/>
      <c r="I315" s="16"/>
      <c r="J315" s="111">
        <v>57635.226386997274</v>
      </c>
      <c r="K315" s="111">
        <v>307</v>
      </c>
      <c r="L315" s="48">
        <f t="shared" si="59"/>
        <v>57942.226386997274</v>
      </c>
      <c r="M315" s="16"/>
      <c r="N315" s="48">
        <v>34221.548387096773</v>
      </c>
      <c r="O315" s="48">
        <v>362</v>
      </c>
      <c r="P315" s="48">
        <f t="shared" si="60"/>
        <v>34583.548387096773</v>
      </c>
      <c r="Q315" s="16"/>
      <c r="R315" s="48">
        <v>34828.4296875</v>
      </c>
      <c r="S315" s="48">
        <v>115</v>
      </c>
      <c r="T315" s="48">
        <v>34943.4296875</v>
      </c>
    </row>
    <row r="316" spans="1:20" ht="15.5" x14ac:dyDescent="0.35">
      <c r="A316" s="33" t="s">
        <v>390</v>
      </c>
      <c r="B316" s="33">
        <v>3443</v>
      </c>
      <c r="C316" s="33" t="s">
        <v>427</v>
      </c>
      <c r="D316" s="16"/>
      <c r="E316" s="111">
        <v>19290</v>
      </c>
      <c r="F316" s="111">
        <v>0</v>
      </c>
      <c r="G316" s="48">
        <f t="shared" si="58"/>
        <v>19290</v>
      </c>
      <c r="H316" s="16"/>
      <c r="I316" s="16"/>
      <c r="J316" s="111">
        <v>64402</v>
      </c>
      <c r="K316" s="111">
        <v>0</v>
      </c>
      <c r="L316" s="48">
        <f t="shared" si="59"/>
        <v>64402</v>
      </c>
      <c r="M316" s="16"/>
      <c r="N316" s="48">
        <v>66441</v>
      </c>
      <c r="O316" s="48">
        <v>0</v>
      </c>
      <c r="P316" s="48">
        <f t="shared" si="60"/>
        <v>66441</v>
      </c>
      <c r="Q316" s="16"/>
      <c r="R316" s="48">
        <v>68526</v>
      </c>
      <c r="S316" s="48">
        <v>0</v>
      </c>
      <c r="T316" s="48">
        <v>68526</v>
      </c>
    </row>
    <row r="317" spans="1:20" ht="15.5" x14ac:dyDescent="0.35">
      <c r="A317" s="33" t="s">
        <v>390</v>
      </c>
      <c r="B317" s="33">
        <v>3446</v>
      </c>
      <c r="C317" s="33" t="s">
        <v>428</v>
      </c>
      <c r="D317" s="16"/>
      <c r="E317" s="111">
        <v>91556.042553191495</v>
      </c>
      <c r="F317" s="111">
        <v>149446.41973081531</v>
      </c>
      <c r="G317" s="48">
        <f t="shared" si="58"/>
        <v>241002.46228400682</v>
      </c>
      <c r="H317" s="16"/>
      <c r="I317" s="16"/>
      <c r="J317" s="111">
        <v>102356.47407796436</v>
      </c>
      <c r="K317" s="111">
        <v>136183.36873063186</v>
      </c>
      <c r="L317" s="48">
        <f t="shared" si="59"/>
        <v>238539.84280859621</v>
      </c>
      <c r="M317" s="16"/>
      <c r="N317" s="48">
        <v>67312.199633699638</v>
      </c>
      <c r="O317" s="48">
        <v>128257.93366232654</v>
      </c>
      <c r="P317" s="48">
        <f t="shared" si="60"/>
        <v>195570.13329602618</v>
      </c>
      <c r="Q317" s="16"/>
      <c r="R317" s="48">
        <v>86507.71875</v>
      </c>
      <c r="S317" s="48">
        <v>144062.140625</v>
      </c>
      <c r="T317" s="48">
        <v>230569.859375</v>
      </c>
    </row>
    <row r="318" spans="1:20" ht="15.5" x14ac:dyDescent="0.35">
      <c r="A318" s="33" t="s">
        <v>390</v>
      </c>
      <c r="B318" s="33">
        <v>3447</v>
      </c>
      <c r="C318" s="33" t="s">
        <v>429</v>
      </c>
      <c r="D318" s="16"/>
      <c r="E318" s="111">
        <v>548</v>
      </c>
      <c r="F318" s="111">
        <v>12189</v>
      </c>
      <c r="G318" s="48">
        <f t="shared" si="58"/>
        <v>12737</v>
      </c>
      <c r="H318" s="16"/>
      <c r="I318" s="16"/>
      <c r="J318" s="111">
        <v>809</v>
      </c>
      <c r="K318" s="111">
        <v>2484</v>
      </c>
      <c r="L318" s="48">
        <f t="shared" si="59"/>
        <v>3293</v>
      </c>
      <c r="M318" s="16"/>
      <c r="N318" s="48">
        <v>6204</v>
      </c>
      <c r="O318" s="48">
        <v>0</v>
      </c>
      <c r="P318" s="48">
        <f t="shared" si="60"/>
        <v>6204</v>
      </c>
      <c r="Q318" s="16"/>
      <c r="R318" s="48">
        <v>5887</v>
      </c>
      <c r="S318" s="48">
        <v>0</v>
      </c>
      <c r="T318" s="48">
        <v>5887</v>
      </c>
    </row>
    <row r="319" spans="1:20" ht="15.5" x14ac:dyDescent="0.35">
      <c r="A319" s="33" t="s">
        <v>390</v>
      </c>
      <c r="B319" s="33">
        <v>3448</v>
      </c>
      <c r="C319" s="33" t="s">
        <v>430</v>
      </c>
      <c r="D319" s="16"/>
      <c r="E319" s="111">
        <v>12699.95744680851</v>
      </c>
      <c r="F319" s="111">
        <v>14751.793795937265</v>
      </c>
      <c r="G319" s="48">
        <f t="shared" si="58"/>
        <v>27451.751242745777</v>
      </c>
      <c r="H319" s="16"/>
      <c r="I319" s="16"/>
      <c r="J319" s="111">
        <v>20225.719440681682</v>
      </c>
      <c r="K319" s="111">
        <v>83696.513975141555</v>
      </c>
      <c r="L319" s="48">
        <f t="shared" si="59"/>
        <v>103922.23341582324</v>
      </c>
      <c r="M319" s="16"/>
      <c r="N319" s="48">
        <v>19592.973945409431</v>
      </c>
      <c r="O319" s="48">
        <v>21490.90642507853</v>
      </c>
      <c r="P319" s="48">
        <f t="shared" si="60"/>
        <v>41083.880370487961</v>
      </c>
      <c r="Q319" s="16"/>
      <c r="R319" s="48">
        <v>16369.8583984375</v>
      </c>
      <c r="S319" s="48">
        <v>88684.65625</v>
      </c>
      <c r="T319" s="48">
        <v>105054.515625</v>
      </c>
    </row>
    <row r="320" spans="1:20" ht="15.5" x14ac:dyDescent="0.35">
      <c r="A320" s="33" t="s">
        <v>390</v>
      </c>
      <c r="B320" s="33">
        <v>3449</v>
      </c>
      <c r="C320" s="33" t="s">
        <v>431</v>
      </c>
      <c r="D320" s="16"/>
      <c r="E320" s="111">
        <v>7394</v>
      </c>
      <c r="F320" s="111">
        <v>551</v>
      </c>
      <c r="G320" s="48">
        <f t="shared" si="58"/>
        <v>7945</v>
      </c>
      <c r="H320" s="16"/>
      <c r="I320" s="16"/>
      <c r="J320" s="111">
        <v>11401.056717476487</v>
      </c>
      <c r="K320" s="111">
        <v>969</v>
      </c>
      <c r="L320" s="48">
        <f t="shared" si="59"/>
        <v>12370.056717476487</v>
      </c>
      <c r="M320" s="16"/>
      <c r="N320" s="48">
        <v>6778</v>
      </c>
      <c r="O320" s="48">
        <v>1210</v>
      </c>
      <c r="P320" s="48">
        <f t="shared" si="60"/>
        <v>7988</v>
      </c>
      <c r="Q320" s="16"/>
      <c r="R320" s="48">
        <v>7517.88671875</v>
      </c>
      <c r="S320" s="48">
        <v>839</v>
      </c>
      <c r="T320" s="48">
        <v>8356.88671875</v>
      </c>
    </row>
    <row r="321" spans="1:20" ht="15.5" x14ac:dyDescent="0.35">
      <c r="A321" s="33" t="s">
        <v>390</v>
      </c>
      <c r="B321" s="33">
        <v>3450</v>
      </c>
      <c r="C321" s="33" t="s">
        <v>432</v>
      </c>
      <c r="D321" s="16"/>
      <c r="E321" s="111">
        <v>0</v>
      </c>
      <c r="F321" s="111">
        <v>11113</v>
      </c>
      <c r="G321" s="48">
        <f t="shared" si="58"/>
        <v>11113</v>
      </c>
      <c r="H321" s="16"/>
      <c r="I321" s="16"/>
      <c r="J321" s="111">
        <v>18</v>
      </c>
      <c r="K321" s="111">
        <v>9401</v>
      </c>
      <c r="L321" s="48">
        <f t="shared" si="59"/>
        <v>9419</v>
      </c>
      <c r="M321" s="16"/>
      <c r="N321" s="48">
        <v>605</v>
      </c>
      <c r="O321" s="48">
        <v>7902</v>
      </c>
      <c r="P321" s="48">
        <f t="shared" si="60"/>
        <v>8507</v>
      </c>
      <c r="Q321" s="16"/>
      <c r="R321" s="48">
        <v>3238</v>
      </c>
      <c r="S321" s="48">
        <v>9642</v>
      </c>
      <c r="T321" s="48">
        <v>12880</v>
      </c>
    </row>
    <row r="322" spans="1:20" ht="15.5" x14ac:dyDescent="0.35">
      <c r="A322" s="33" t="s">
        <v>390</v>
      </c>
      <c r="B322" s="33">
        <v>3451</v>
      </c>
      <c r="C322" s="33" t="s">
        <v>433</v>
      </c>
      <c r="D322" s="16"/>
      <c r="E322" s="111">
        <v>79107.945396397554</v>
      </c>
      <c r="F322" s="111">
        <v>44880.406913980361</v>
      </c>
      <c r="G322" s="48">
        <f t="shared" si="58"/>
        <v>123988.35231037792</v>
      </c>
      <c r="H322" s="16"/>
      <c r="I322" s="16"/>
      <c r="J322" s="111">
        <v>105021.49845237428</v>
      </c>
      <c r="K322" s="111">
        <v>40574.558682444032</v>
      </c>
      <c r="L322" s="48">
        <f t="shared" si="59"/>
        <v>145596.05713481831</v>
      </c>
      <c r="M322" s="16"/>
      <c r="N322" s="48">
        <v>73971.116799403346</v>
      </c>
      <c r="O322" s="48">
        <v>36363.793893813228</v>
      </c>
      <c r="P322" s="48">
        <f t="shared" si="60"/>
        <v>110334.91069321657</v>
      </c>
      <c r="Q322" s="16"/>
      <c r="R322" s="48">
        <v>81504.3203125</v>
      </c>
      <c r="S322" s="48">
        <v>47572.9453125</v>
      </c>
      <c r="T322" s="48">
        <v>129077.265625</v>
      </c>
    </row>
    <row r="323" spans="1:20" ht="15.5" x14ac:dyDescent="0.35">
      <c r="A323" s="33" t="s">
        <v>390</v>
      </c>
      <c r="B323" s="33">
        <v>3452</v>
      </c>
      <c r="C323" s="33" t="s">
        <v>434</v>
      </c>
      <c r="D323" s="16"/>
      <c r="E323" s="111">
        <v>11453</v>
      </c>
      <c r="F323" s="111">
        <v>374</v>
      </c>
      <c r="G323" s="48">
        <f t="shared" si="58"/>
        <v>11827</v>
      </c>
      <c r="H323" s="16"/>
      <c r="I323" s="16"/>
      <c r="J323" s="111">
        <v>17514.034030483344</v>
      </c>
      <c r="K323" s="111">
        <v>181</v>
      </c>
      <c r="L323" s="48">
        <f t="shared" si="59"/>
        <v>17695.034030483344</v>
      </c>
      <c r="M323" s="16"/>
      <c r="N323" s="48">
        <v>12307</v>
      </c>
      <c r="O323" s="48">
        <v>79</v>
      </c>
      <c r="P323" s="48">
        <f t="shared" si="60"/>
        <v>12386</v>
      </c>
      <c r="Q323" s="16"/>
      <c r="R323" s="48">
        <v>15198.4736328125</v>
      </c>
      <c r="S323" s="48">
        <v>209</v>
      </c>
      <c r="T323" s="48">
        <v>15407.4736328125</v>
      </c>
    </row>
    <row r="324" spans="1:20" ht="15.5" x14ac:dyDescent="0.35">
      <c r="A324" s="33" t="s">
        <v>390</v>
      </c>
      <c r="B324" s="33">
        <v>3453</v>
      </c>
      <c r="C324" s="33" t="s">
        <v>435</v>
      </c>
      <c r="D324" s="16"/>
      <c r="E324" s="111">
        <v>87928</v>
      </c>
      <c r="F324" s="111">
        <v>9011</v>
      </c>
      <c r="G324" s="48">
        <f t="shared" si="58"/>
        <v>96939</v>
      </c>
      <c r="H324" s="16"/>
      <c r="I324" s="16"/>
      <c r="J324" s="111">
        <v>103563.15880893926</v>
      </c>
      <c r="K324" s="111">
        <v>6539</v>
      </c>
      <c r="L324" s="48">
        <f t="shared" si="59"/>
        <v>110102.15880893926</v>
      </c>
      <c r="M324" s="16"/>
      <c r="N324" s="48">
        <v>95243.5</v>
      </c>
      <c r="O324" s="48">
        <v>6806</v>
      </c>
      <c r="P324" s="48">
        <f t="shared" si="60"/>
        <v>102049.5</v>
      </c>
      <c r="Q324" s="16"/>
      <c r="R324" s="48">
        <v>119756.1328125</v>
      </c>
      <c r="S324" s="48">
        <v>8913</v>
      </c>
      <c r="T324" s="48">
        <v>128669.1328125</v>
      </c>
    </row>
    <row r="325" spans="1:20" ht="15.5" x14ac:dyDescent="0.35">
      <c r="A325" s="33" t="s">
        <v>390</v>
      </c>
      <c r="B325" s="33">
        <v>3454</v>
      </c>
      <c r="C325" s="33" t="s">
        <v>436</v>
      </c>
      <c r="D325" s="16"/>
      <c r="E325" s="111">
        <v>23561</v>
      </c>
      <c r="F325" s="111">
        <v>1156</v>
      </c>
      <c r="G325" s="48">
        <f t="shared" si="58"/>
        <v>24717</v>
      </c>
      <c r="H325" s="16"/>
      <c r="I325" s="16"/>
      <c r="J325" s="111">
        <v>30952.953030844033</v>
      </c>
      <c r="K325" s="111">
        <v>1705</v>
      </c>
      <c r="L325" s="48">
        <f t="shared" si="59"/>
        <v>32657.953030844033</v>
      </c>
      <c r="M325" s="16"/>
      <c r="N325" s="48">
        <v>12130</v>
      </c>
      <c r="O325" s="48">
        <v>2689</v>
      </c>
      <c r="P325" s="48">
        <f t="shared" si="60"/>
        <v>14819</v>
      </c>
      <c r="Q325" s="16"/>
      <c r="R325" s="48">
        <v>21490.65234375</v>
      </c>
      <c r="S325" s="48">
        <v>1324.5</v>
      </c>
      <c r="T325" s="48">
        <v>22815.15234375</v>
      </c>
    </row>
    <row r="326" spans="1:20" s="66" customFormat="1" ht="15.5" x14ac:dyDescent="0.35">
      <c r="A326" s="34" t="s">
        <v>437</v>
      </c>
      <c r="B326" s="34"/>
      <c r="C326" s="34"/>
      <c r="D326" s="32"/>
      <c r="E326" s="49">
        <f>SUM(E280:E325)</f>
        <v>2726553.5758727491</v>
      </c>
      <c r="F326" s="49">
        <f t="shared" ref="F326:G326" si="61">SUM(F280:F325)</f>
        <v>985853.97661672323</v>
      </c>
      <c r="G326" s="49">
        <f t="shared" si="61"/>
        <v>3712407.5524894721</v>
      </c>
      <c r="H326" s="32"/>
      <c r="I326" s="32"/>
      <c r="J326" s="49">
        <f>SUM(J280:J325)</f>
        <v>3165958.2007151609</v>
      </c>
      <c r="K326" s="49">
        <f t="shared" ref="K326:L326" si="62">SUM(K280:K325)</f>
        <v>995144.0614735675</v>
      </c>
      <c r="L326" s="49">
        <f t="shared" si="62"/>
        <v>4161102.2621887289</v>
      </c>
      <c r="M326" s="32"/>
      <c r="N326" s="49">
        <f>SUM(N280:N325)</f>
        <v>2443127.8562113983</v>
      </c>
      <c r="O326" s="49">
        <f t="shared" ref="O326:P326" si="63">SUM(O280:O325)</f>
        <v>783930.63980703638</v>
      </c>
      <c r="P326" s="49">
        <f t="shared" si="63"/>
        <v>3227058.4960184344</v>
      </c>
      <c r="Q326" s="32"/>
      <c r="R326" s="49">
        <f>SUM(R280:R325)</f>
        <v>3199845.2517089844</v>
      </c>
      <c r="S326" s="49">
        <f t="shared" ref="S326:T326" si="64">SUM(S280:S325)</f>
        <v>1020225.48046875</v>
      </c>
      <c r="T326" s="49">
        <f t="shared" si="64"/>
        <v>4220070.6608886719</v>
      </c>
    </row>
    <row r="327" spans="1:20" s="66" customFormat="1" ht="15.5" x14ac:dyDescent="0.35">
      <c r="A327" s="32"/>
      <c r="B327" s="32"/>
      <c r="C327" s="32"/>
      <c r="D327" s="32"/>
      <c r="E327" s="67"/>
      <c r="F327" s="67"/>
      <c r="G327" s="67"/>
      <c r="H327" s="32"/>
      <c r="I327" s="32"/>
      <c r="J327" s="67"/>
      <c r="K327" s="67"/>
      <c r="L327" s="67"/>
      <c r="M327" s="32"/>
      <c r="N327" s="67"/>
      <c r="O327" s="67"/>
      <c r="P327" s="67"/>
      <c r="Q327" s="32"/>
      <c r="R327" s="67"/>
      <c r="S327" s="67"/>
      <c r="T327" s="67"/>
    </row>
    <row r="328" spans="1:20" ht="15.5" x14ac:dyDescent="0.35">
      <c r="A328" s="33" t="s">
        <v>438</v>
      </c>
      <c r="B328" s="33">
        <v>3001</v>
      </c>
      <c r="C328" s="33" t="s">
        <v>439</v>
      </c>
      <c r="D328" s="16"/>
      <c r="E328" s="48">
        <v>134412.653016311</v>
      </c>
      <c r="F328" s="48">
        <v>108014.87135552884</v>
      </c>
      <c r="G328" s="48">
        <f t="shared" ref="G328:G378" si="65">E328+F328</f>
        <v>242427.52437183983</v>
      </c>
      <c r="H328" s="16"/>
      <c r="I328" s="16"/>
      <c r="J328" s="48">
        <v>148040.96047434947</v>
      </c>
      <c r="K328" s="48">
        <v>92145.956662992059</v>
      </c>
      <c r="L328" s="48">
        <f t="shared" ref="L328:L378" si="66">J328+K328</f>
        <v>240186.91713734152</v>
      </c>
      <c r="M328" s="16"/>
      <c r="N328" s="48">
        <v>89104.585339391007</v>
      </c>
      <c r="O328" s="48">
        <v>105838.56889345461</v>
      </c>
      <c r="P328" s="48">
        <f>O328+N328</f>
        <v>194943.15423284561</v>
      </c>
      <c r="Q328" s="16"/>
      <c r="R328" s="48">
        <v>130126.1171875</v>
      </c>
      <c r="S328" s="48">
        <v>91968.6796875</v>
      </c>
      <c r="T328" s="48">
        <v>222094.796875</v>
      </c>
    </row>
    <row r="329" spans="1:20" ht="15.5" x14ac:dyDescent="0.35">
      <c r="A329" s="33" t="s">
        <v>438</v>
      </c>
      <c r="B329" s="33">
        <v>3002</v>
      </c>
      <c r="C329" s="33" t="s">
        <v>483</v>
      </c>
      <c r="D329" s="16"/>
      <c r="E329" s="48">
        <v>289541.40029522602</v>
      </c>
      <c r="F329" s="48">
        <v>130839.443483419</v>
      </c>
      <c r="G329" s="48">
        <f t="shared" si="65"/>
        <v>420380.84377864504</v>
      </c>
      <c r="H329" s="16"/>
      <c r="I329" s="16"/>
      <c r="J329" s="48">
        <v>336029.39807783253</v>
      </c>
      <c r="K329" s="48">
        <v>148319.74264011881</v>
      </c>
      <c r="L329" s="48">
        <f t="shared" si="66"/>
        <v>484349.14071795135</v>
      </c>
      <c r="M329" s="16"/>
      <c r="N329" s="48">
        <v>215755.8312038914</v>
      </c>
      <c r="O329" s="48">
        <v>147658.68241601772</v>
      </c>
      <c r="P329" s="48">
        <f t="shared" ref="P329:P378" si="67">O329+N329</f>
        <v>363414.51361990912</v>
      </c>
      <c r="Q329" s="16"/>
      <c r="R329" s="48">
        <v>293610.84375</v>
      </c>
      <c r="S329" s="48">
        <v>161640.15625</v>
      </c>
      <c r="T329" s="48">
        <v>455251</v>
      </c>
    </row>
    <row r="330" spans="1:20" ht="15.5" x14ac:dyDescent="0.35">
      <c r="A330" s="33" t="s">
        <v>438</v>
      </c>
      <c r="B330" s="33">
        <v>3003</v>
      </c>
      <c r="C330" s="33" t="s">
        <v>440</v>
      </c>
      <c r="D330" s="16"/>
      <c r="E330" s="48">
        <v>307512.34797822702</v>
      </c>
      <c r="F330" s="48">
        <v>111686.58521560575</v>
      </c>
      <c r="G330" s="48">
        <f t="shared" si="65"/>
        <v>419198.93319383275</v>
      </c>
      <c r="H330" s="16"/>
      <c r="I330" s="16"/>
      <c r="J330" s="48">
        <v>409617.81828977523</v>
      </c>
      <c r="K330" s="48">
        <v>103147.29395644322</v>
      </c>
      <c r="L330" s="48">
        <f t="shared" si="66"/>
        <v>512765.11224621843</v>
      </c>
      <c r="M330" s="16"/>
      <c r="N330" s="48">
        <v>239223.64851884232</v>
      </c>
      <c r="O330" s="48">
        <v>215541.18245196395</v>
      </c>
      <c r="P330" s="48">
        <f t="shared" si="67"/>
        <v>454764.8309708063</v>
      </c>
      <c r="Q330" s="16"/>
      <c r="R330" s="48">
        <v>348682.3125</v>
      </c>
      <c r="S330" s="48">
        <v>228510.953125</v>
      </c>
      <c r="T330" s="48">
        <v>577193.25</v>
      </c>
    </row>
    <row r="331" spans="1:20" ht="15.5" x14ac:dyDescent="0.35">
      <c r="A331" s="33" t="s">
        <v>438</v>
      </c>
      <c r="B331" s="33">
        <v>3004</v>
      </c>
      <c r="C331" s="33" t="s">
        <v>441</v>
      </c>
      <c r="D331" s="16"/>
      <c r="E331" s="48">
        <v>554228.91759312444</v>
      </c>
      <c r="F331" s="48">
        <v>283333.84815212997</v>
      </c>
      <c r="G331" s="48">
        <f t="shared" si="65"/>
        <v>837562.76574525447</v>
      </c>
      <c r="H331" s="16"/>
      <c r="I331" s="16"/>
      <c r="J331" s="48">
        <v>625004.69729916984</v>
      </c>
      <c r="K331" s="48">
        <v>224145.55411474302</v>
      </c>
      <c r="L331" s="48">
        <f t="shared" si="66"/>
        <v>849150.25141391286</v>
      </c>
      <c r="M331" s="16"/>
      <c r="N331" s="48">
        <v>451614.76300844707</v>
      </c>
      <c r="O331" s="48">
        <v>84402.437137393455</v>
      </c>
      <c r="P331" s="48">
        <f t="shared" si="67"/>
        <v>536017.20014584053</v>
      </c>
      <c r="Q331" s="16"/>
      <c r="R331" s="48">
        <v>483347.90625</v>
      </c>
      <c r="S331" s="48">
        <v>120122.3828125</v>
      </c>
      <c r="T331" s="48">
        <v>603470.3125</v>
      </c>
    </row>
    <row r="332" spans="1:20" ht="15.5" x14ac:dyDescent="0.35">
      <c r="A332" s="33" t="s">
        <v>438</v>
      </c>
      <c r="B332" s="33">
        <v>3005</v>
      </c>
      <c r="C332" s="33" t="s">
        <v>486</v>
      </c>
      <c r="D332" s="16"/>
      <c r="E332" s="48">
        <v>611778.51603978174</v>
      </c>
      <c r="F332" s="48">
        <v>581852.08158315404</v>
      </c>
      <c r="G332" s="48">
        <f t="shared" si="65"/>
        <v>1193630.5976229357</v>
      </c>
      <c r="H332" s="16"/>
      <c r="I332" s="16"/>
      <c r="J332" s="48">
        <v>572696.10000705451</v>
      </c>
      <c r="K332" s="48">
        <v>456266.77593935933</v>
      </c>
      <c r="L332" s="48">
        <f t="shared" si="66"/>
        <v>1028962.8759464138</v>
      </c>
      <c r="M332" s="16"/>
      <c r="N332" s="48">
        <v>457915.8660542313</v>
      </c>
      <c r="O332" s="48">
        <v>469505.46617307072</v>
      </c>
      <c r="P332" s="48">
        <f t="shared" si="67"/>
        <v>927421.33222730202</v>
      </c>
      <c r="Q332" s="16"/>
      <c r="R332" s="48">
        <v>601373.3125</v>
      </c>
      <c r="S332" s="48">
        <v>547370.3125</v>
      </c>
      <c r="T332" s="48">
        <v>1148743.625</v>
      </c>
    </row>
    <row r="333" spans="1:20" ht="15.5" x14ac:dyDescent="0.35">
      <c r="A333" s="33" t="s">
        <v>438</v>
      </c>
      <c r="B333" s="33">
        <v>3006</v>
      </c>
      <c r="C333" s="33" t="s">
        <v>442</v>
      </c>
      <c r="D333" s="16"/>
      <c r="E333" s="48">
        <v>195757.38992099243</v>
      </c>
      <c r="F333" s="48">
        <v>53994.582647481286</v>
      </c>
      <c r="G333" s="48">
        <f t="shared" si="65"/>
        <v>249751.97256847372</v>
      </c>
      <c r="H333" s="16"/>
      <c r="I333" s="16"/>
      <c r="J333" s="48">
        <v>191548.23633028625</v>
      </c>
      <c r="K333" s="48">
        <v>52705.749819121447</v>
      </c>
      <c r="L333" s="48">
        <f t="shared" si="66"/>
        <v>244253.98614940769</v>
      </c>
      <c r="M333" s="16"/>
      <c r="N333" s="48">
        <v>120402.08617715698</v>
      </c>
      <c r="O333" s="48">
        <v>53120.561705036314</v>
      </c>
      <c r="P333" s="48">
        <f t="shared" si="67"/>
        <v>173522.6478821933</v>
      </c>
      <c r="Q333" s="16"/>
      <c r="R333" s="48">
        <v>227336.03125</v>
      </c>
      <c r="S333" s="48">
        <v>62967.59765625</v>
      </c>
      <c r="T333" s="48">
        <v>290303.625</v>
      </c>
    </row>
    <row r="334" spans="1:20" ht="15.5" x14ac:dyDescent="0.35">
      <c r="A334" s="33" t="s">
        <v>438</v>
      </c>
      <c r="B334" s="33">
        <v>3007</v>
      </c>
      <c r="C334" s="33" t="s">
        <v>443</v>
      </c>
      <c r="D334" s="16"/>
      <c r="E334" s="48">
        <v>183310.39047238464</v>
      </c>
      <c r="F334" s="48">
        <v>68073.507186858318</v>
      </c>
      <c r="G334" s="48">
        <f t="shared" si="65"/>
        <v>251383.89765924297</v>
      </c>
      <c r="H334" s="16"/>
      <c r="I334" s="16"/>
      <c r="J334" s="48">
        <v>252584.35974170692</v>
      </c>
      <c r="K334" s="48">
        <v>62335.214689272929</v>
      </c>
      <c r="L334" s="48">
        <f t="shared" si="66"/>
        <v>314919.57443097985</v>
      </c>
      <c r="M334" s="16"/>
      <c r="N334" s="48">
        <v>146173.0154681319</v>
      </c>
      <c r="O334" s="48">
        <v>52082.477809896271</v>
      </c>
      <c r="P334" s="48">
        <f t="shared" si="67"/>
        <v>198255.49327802815</v>
      </c>
      <c r="Q334" s="16"/>
      <c r="R334" s="48">
        <v>228294.796875</v>
      </c>
      <c r="S334" s="48">
        <v>71876.4609375</v>
      </c>
      <c r="T334" s="48">
        <v>300171.25</v>
      </c>
    </row>
    <row r="335" spans="1:20" ht="15.5" x14ac:dyDescent="0.35">
      <c r="A335" s="33" t="s">
        <v>438</v>
      </c>
      <c r="B335" s="33">
        <v>3011</v>
      </c>
      <c r="C335" s="33" t="s">
        <v>444</v>
      </c>
      <c r="D335" s="16"/>
      <c r="E335" s="48">
        <v>31885.75221238938</v>
      </c>
      <c r="F335" s="48">
        <v>11367</v>
      </c>
      <c r="G335" s="48">
        <f t="shared" si="65"/>
        <v>43252.75221238938</v>
      </c>
      <c r="H335" s="16"/>
      <c r="I335" s="16"/>
      <c r="J335" s="48">
        <v>45724.28120727215</v>
      </c>
      <c r="K335" s="48">
        <v>13845</v>
      </c>
      <c r="L335" s="48">
        <f t="shared" si="66"/>
        <v>59569.28120727215</v>
      </c>
      <c r="M335" s="16"/>
      <c r="N335" s="48">
        <v>29690.088235294119</v>
      </c>
      <c r="O335" s="48">
        <v>13203</v>
      </c>
      <c r="P335" s="48">
        <f t="shared" si="67"/>
        <v>42893.088235294119</v>
      </c>
      <c r="Q335" s="16"/>
      <c r="R335" s="48">
        <v>24544.521484375</v>
      </c>
      <c r="S335" s="48">
        <v>14370</v>
      </c>
      <c r="T335" s="48">
        <v>38914.51953125</v>
      </c>
    </row>
    <row r="336" spans="1:20" ht="15.5" x14ac:dyDescent="0.35">
      <c r="A336" s="33" t="s">
        <v>438</v>
      </c>
      <c r="B336" s="33">
        <v>3012</v>
      </c>
      <c r="C336" s="33" t="s">
        <v>445</v>
      </c>
      <c r="D336" s="16"/>
      <c r="E336" s="48">
        <v>6048</v>
      </c>
      <c r="F336" s="48">
        <v>0</v>
      </c>
      <c r="G336" s="48">
        <f t="shared" si="65"/>
        <v>6048</v>
      </c>
      <c r="H336" s="16"/>
      <c r="I336" s="16"/>
      <c r="J336" s="48">
        <v>1232</v>
      </c>
      <c r="K336" s="48"/>
      <c r="L336" s="48">
        <f t="shared" si="66"/>
        <v>1232</v>
      </c>
      <c r="M336" s="16"/>
      <c r="N336" s="48">
        <v>5045</v>
      </c>
      <c r="O336" s="48">
        <v>0</v>
      </c>
      <c r="P336" s="48">
        <f t="shared" si="67"/>
        <v>5045</v>
      </c>
      <c r="Q336" s="16"/>
      <c r="R336" s="48">
        <v>7340</v>
      </c>
      <c r="S336" s="48">
        <v>0</v>
      </c>
      <c r="T336" s="48">
        <v>7340</v>
      </c>
    </row>
    <row r="337" spans="1:20" ht="15.5" x14ac:dyDescent="0.35">
      <c r="A337" s="33" t="s">
        <v>438</v>
      </c>
      <c r="B337" s="33">
        <v>3013</v>
      </c>
      <c r="C337" s="33" t="s">
        <v>446</v>
      </c>
      <c r="D337" s="16"/>
      <c r="E337" s="48">
        <v>7414.8761061946898</v>
      </c>
      <c r="F337" s="48">
        <v>520</v>
      </c>
      <c r="G337" s="48">
        <f t="shared" si="65"/>
        <v>7934.8761061946898</v>
      </c>
      <c r="H337" s="16"/>
      <c r="I337" s="16"/>
      <c r="J337" s="48">
        <v>13185.697321114631</v>
      </c>
      <c r="K337" s="48">
        <v>0</v>
      </c>
      <c r="L337" s="48">
        <f t="shared" si="66"/>
        <v>13185.697321114631</v>
      </c>
      <c r="M337" s="16"/>
      <c r="N337" s="48">
        <v>5835.4509803921574</v>
      </c>
      <c r="O337" s="48">
        <v>0</v>
      </c>
      <c r="P337" s="48">
        <f t="shared" si="67"/>
        <v>5835.4509803921574</v>
      </c>
      <c r="Q337" s="16"/>
      <c r="R337" s="48">
        <v>9778.5205078125</v>
      </c>
      <c r="S337" s="48">
        <v>0</v>
      </c>
      <c r="T337" s="48">
        <v>9778.5205078125</v>
      </c>
    </row>
    <row r="338" spans="1:20" ht="15.5" x14ac:dyDescent="0.35">
      <c r="A338" s="33" t="s">
        <v>438</v>
      </c>
      <c r="B338" s="33">
        <v>3014</v>
      </c>
      <c r="C338" s="33" t="s">
        <v>489</v>
      </c>
      <c r="D338" s="16"/>
      <c r="E338" s="48">
        <v>118492.94291045818</v>
      </c>
      <c r="F338" s="48">
        <v>72057.947807268705</v>
      </c>
      <c r="G338" s="48">
        <f t="shared" si="65"/>
        <v>190550.8907177269</v>
      </c>
      <c r="H338" s="16"/>
      <c r="I338" s="16"/>
      <c r="J338" s="48">
        <v>205365.80930440509</v>
      </c>
      <c r="K338" s="48">
        <v>62971.583438277514</v>
      </c>
      <c r="L338" s="48">
        <f t="shared" si="66"/>
        <v>268337.3927426826</v>
      </c>
      <c r="M338" s="16"/>
      <c r="N338" s="48">
        <v>147241.90479373699</v>
      </c>
      <c r="O338" s="48">
        <v>54995.149260248218</v>
      </c>
      <c r="P338" s="48">
        <f t="shared" si="67"/>
        <v>202237.05405398522</v>
      </c>
      <c r="Q338" s="16"/>
      <c r="R338" s="48">
        <v>153117.75</v>
      </c>
      <c r="S338" s="48">
        <v>64184.82421875</v>
      </c>
      <c r="T338" s="48">
        <v>217302.578125</v>
      </c>
    </row>
    <row r="339" spans="1:20" ht="15.5" x14ac:dyDescent="0.35">
      <c r="A339" s="33" t="s">
        <v>438</v>
      </c>
      <c r="B339" s="33">
        <v>3015</v>
      </c>
      <c r="C339" s="33" t="s">
        <v>447</v>
      </c>
      <c r="D339" s="16"/>
      <c r="E339" s="48"/>
      <c r="F339" s="48"/>
      <c r="G339" s="48">
        <f t="shared" si="65"/>
        <v>0</v>
      </c>
      <c r="H339" s="16"/>
      <c r="I339" s="16"/>
      <c r="J339" s="48">
        <v>0</v>
      </c>
      <c r="K339" s="48"/>
      <c r="L339" s="48">
        <f t="shared" si="66"/>
        <v>0</v>
      </c>
      <c r="M339" s="16"/>
      <c r="N339" s="48">
        <v>0</v>
      </c>
      <c r="O339" s="48">
        <v>0</v>
      </c>
      <c r="P339" s="48">
        <f t="shared" si="67"/>
        <v>0</v>
      </c>
      <c r="Q339" s="16"/>
      <c r="R339" s="48">
        <v>0</v>
      </c>
      <c r="S339" s="48">
        <v>0</v>
      </c>
      <c r="T339" s="48">
        <v>0</v>
      </c>
    </row>
    <row r="340" spans="1:20" ht="15.5" x14ac:dyDescent="0.35">
      <c r="A340" s="33" t="s">
        <v>438</v>
      </c>
      <c r="B340" s="33">
        <v>3016</v>
      </c>
      <c r="C340" s="33" t="s">
        <v>448</v>
      </c>
      <c r="D340" s="16"/>
      <c r="E340" s="48">
        <v>16802</v>
      </c>
      <c r="F340" s="48">
        <v>0</v>
      </c>
      <c r="G340" s="48">
        <f t="shared" si="65"/>
        <v>16802</v>
      </c>
      <c r="H340" s="16"/>
      <c r="I340" s="16"/>
      <c r="J340" s="48">
        <v>33062.751746522583</v>
      </c>
      <c r="K340" s="48"/>
      <c r="L340" s="48">
        <f t="shared" si="66"/>
        <v>33062.751746522583</v>
      </c>
      <c r="M340" s="16"/>
      <c r="N340" s="48">
        <v>13853.636363636364</v>
      </c>
      <c r="O340" s="48">
        <v>0</v>
      </c>
      <c r="P340" s="48">
        <f t="shared" si="67"/>
        <v>13853.636363636364</v>
      </c>
      <c r="Q340" s="16"/>
      <c r="R340" s="48">
        <v>18808.283203125</v>
      </c>
      <c r="S340" s="48">
        <v>0</v>
      </c>
      <c r="T340" s="48">
        <v>18808.283203125</v>
      </c>
    </row>
    <row r="341" spans="1:20" ht="15.5" x14ac:dyDescent="0.35">
      <c r="A341" s="33" t="s">
        <v>438</v>
      </c>
      <c r="B341" s="33">
        <v>3017</v>
      </c>
      <c r="C341" s="33" t="s">
        <v>449</v>
      </c>
      <c r="D341" s="16"/>
      <c r="E341" s="48">
        <v>26958.453138660603</v>
      </c>
      <c r="F341" s="48">
        <v>8945</v>
      </c>
      <c r="G341" s="48">
        <f t="shared" si="65"/>
        <v>35903.453138660603</v>
      </c>
      <c r="H341" s="16"/>
      <c r="I341" s="16"/>
      <c r="J341" s="48">
        <v>26800.80742324196</v>
      </c>
      <c r="K341" s="48">
        <v>5244</v>
      </c>
      <c r="L341" s="48">
        <f t="shared" si="66"/>
        <v>32044.80742324196</v>
      </c>
      <c r="M341" s="16"/>
      <c r="N341" s="48">
        <v>24980.231804974843</v>
      </c>
      <c r="O341" s="48">
        <v>1096</v>
      </c>
      <c r="P341" s="48">
        <f t="shared" si="67"/>
        <v>26076.231804974843</v>
      </c>
      <c r="Q341" s="16"/>
      <c r="R341" s="48">
        <v>20551.724609375</v>
      </c>
      <c r="S341" s="48">
        <v>8</v>
      </c>
      <c r="T341" s="48">
        <v>20559.724609375</v>
      </c>
    </row>
    <row r="342" spans="1:20" ht="15.5" x14ac:dyDescent="0.35">
      <c r="A342" s="33" t="s">
        <v>438</v>
      </c>
      <c r="B342" s="33">
        <v>3018</v>
      </c>
      <c r="C342" s="33" t="s">
        <v>450</v>
      </c>
      <c r="D342" s="16"/>
      <c r="E342" s="48">
        <v>2190</v>
      </c>
      <c r="F342" s="48">
        <v>2289</v>
      </c>
      <c r="G342" s="48">
        <f t="shared" si="65"/>
        <v>4479</v>
      </c>
      <c r="H342" s="16"/>
      <c r="I342" s="16"/>
      <c r="J342" s="48">
        <v>1833</v>
      </c>
      <c r="K342" s="48">
        <v>547</v>
      </c>
      <c r="L342" s="48">
        <f t="shared" si="66"/>
        <v>2380</v>
      </c>
      <c r="M342" s="16"/>
      <c r="N342" s="48">
        <v>1887</v>
      </c>
      <c r="O342" s="48">
        <v>277</v>
      </c>
      <c r="P342" s="48">
        <f t="shared" si="67"/>
        <v>2164</v>
      </c>
      <c r="Q342" s="16"/>
      <c r="R342" s="48">
        <v>2857</v>
      </c>
      <c r="S342" s="48">
        <v>355</v>
      </c>
      <c r="T342" s="48">
        <v>3212</v>
      </c>
    </row>
    <row r="343" spans="1:20" ht="15.5" x14ac:dyDescent="0.35">
      <c r="A343" s="33" t="s">
        <v>438</v>
      </c>
      <c r="B343" s="33">
        <v>3019</v>
      </c>
      <c r="C343" s="33" t="s">
        <v>451</v>
      </c>
      <c r="D343" s="16"/>
      <c r="E343" s="48">
        <v>229358.88226583652</v>
      </c>
      <c r="F343" s="48">
        <v>66410</v>
      </c>
      <c r="G343" s="48">
        <f t="shared" si="65"/>
        <v>295768.88226583652</v>
      </c>
      <c r="H343" s="16"/>
      <c r="I343" s="16"/>
      <c r="J343" s="48">
        <v>192782.47826316877</v>
      </c>
      <c r="K343" s="48">
        <v>60607</v>
      </c>
      <c r="L343" s="48">
        <f t="shared" si="66"/>
        <v>253389.47826316877</v>
      </c>
      <c r="M343" s="16"/>
      <c r="N343" s="48">
        <v>159204.35901159837</v>
      </c>
      <c r="O343" s="48">
        <v>48939</v>
      </c>
      <c r="P343" s="48">
        <f t="shared" si="67"/>
        <v>208143.35901159837</v>
      </c>
      <c r="Q343" s="16"/>
      <c r="R343" s="48">
        <v>168975.921875</v>
      </c>
      <c r="S343" s="48">
        <v>62004</v>
      </c>
      <c r="T343" s="48">
        <v>230979.921875</v>
      </c>
    </row>
    <row r="344" spans="1:20" ht="15.5" x14ac:dyDescent="0.35">
      <c r="A344" s="33" t="s">
        <v>438</v>
      </c>
      <c r="B344" s="33">
        <v>3020</v>
      </c>
      <c r="C344" s="33" t="s">
        <v>484</v>
      </c>
      <c r="D344" s="16"/>
      <c r="E344" s="48">
        <v>268222.78278324811</v>
      </c>
      <c r="F344" s="48">
        <v>376270.70447878138</v>
      </c>
      <c r="G344" s="48">
        <f t="shared" si="65"/>
        <v>644493.48726202943</v>
      </c>
      <c r="H344" s="16"/>
      <c r="I344" s="16"/>
      <c r="J344" s="48">
        <v>303659.25508839887</v>
      </c>
      <c r="K344" s="48">
        <v>81204.796465614942</v>
      </c>
      <c r="L344" s="48">
        <f t="shared" si="66"/>
        <v>384864.0515540138</v>
      </c>
      <c r="M344" s="16"/>
      <c r="N344" s="48">
        <v>231598.14378737489</v>
      </c>
      <c r="O344" s="48">
        <v>109399.65829923862</v>
      </c>
      <c r="P344" s="48">
        <f t="shared" si="67"/>
        <v>340997.80208661349</v>
      </c>
      <c r="Q344" s="16"/>
      <c r="R344" s="48">
        <v>346987.875</v>
      </c>
      <c r="S344" s="48">
        <v>168532.078125</v>
      </c>
      <c r="T344" s="48">
        <v>515519.9375</v>
      </c>
    </row>
    <row r="345" spans="1:20" ht="15.5" x14ac:dyDescent="0.35">
      <c r="A345" s="33" t="s">
        <v>438</v>
      </c>
      <c r="B345" s="33">
        <v>3021</v>
      </c>
      <c r="C345" s="33" t="s">
        <v>452</v>
      </c>
      <c r="D345" s="16"/>
      <c r="E345" s="48">
        <v>203364.50287349228</v>
      </c>
      <c r="F345" s="48">
        <v>3987.3125115164912</v>
      </c>
      <c r="G345" s="48">
        <f t="shared" si="65"/>
        <v>207351.81538500878</v>
      </c>
      <c r="H345" s="16"/>
      <c r="I345" s="16"/>
      <c r="J345" s="48">
        <v>258646.24416141747</v>
      </c>
      <c r="K345" s="48">
        <v>614</v>
      </c>
      <c r="L345" s="48">
        <f t="shared" si="66"/>
        <v>259260.24416141747</v>
      </c>
      <c r="M345" s="16"/>
      <c r="N345" s="48">
        <v>114205.63287761578</v>
      </c>
      <c r="O345" s="48">
        <v>752</v>
      </c>
      <c r="P345" s="48">
        <f t="shared" si="67"/>
        <v>114957.63287761578</v>
      </c>
      <c r="Q345" s="16"/>
      <c r="R345" s="48">
        <v>208698.578125</v>
      </c>
      <c r="S345" s="48">
        <v>345</v>
      </c>
      <c r="T345" s="48">
        <v>209043.578125</v>
      </c>
    </row>
    <row r="346" spans="1:20" ht="15.5" x14ac:dyDescent="0.35">
      <c r="A346" s="33" t="s">
        <v>438</v>
      </c>
      <c r="B346" s="33">
        <v>3022</v>
      </c>
      <c r="C346" s="33" t="s">
        <v>453</v>
      </c>
      <c r="D346" s="16"/>
      <c r="E346" s="48">
        <v>95275.480727272719</v>
      </c>
      <c r="F346" s="48">
        <v>62273.789780077619</v>
      </c>
      <c r="G346" s="48">
        <f t="shared" si="65"/>
        <v>157549.27050735033</v>
      </c>
      <c r="H346" s="16"/>
      <c r="I346" s="16"/>
      <c r="J346" s="48">
        <v>100016.35776320788</v>
      </c>
      <c r="K346" s="48">
        <v>13026.154784842631</v>
      </c>
      <c r="L346" s="48">
        <f t="shared" si="66"/>
        <v>113042.51254805051</v>
      </c>
      <c r="M346" s="16"/>
      <c r="N346" s="48">
        <v>75806</v>
      </c>
      <c r="O346" s="48">
        <v>76157.772039180767</v>
      </c>
      <c r="P346" s="48">
        <f t="shared" si="67"/>
        <v>151963.77203918077</v>
      </c>
      <c r="Q346" s="16"/>
      <c r="R346" s="48">
        <v>84918.84375</v>
      </c>
      <c r="S346" s="48">
        <v>60266.3671875</v>
      </c>
      <c r="T346" s="48">
        <v>145185.21875</v>
      </c>
    </row>
    <row r="347" spans="1:20" ht="15.5" x14ac:dyDescent="0.35">
      <c r="A347" s="33" t="s">
        <v>438</v>
      </c>
      <c r="B347" s="33">
        <v>3023</v>
      </c>
      <c r="C347" s="33" t="s">
        <v>454</v>
      </c>
      <c r="D347" s="16"/>
      <c r="E347" s="48">
        <v>68768.040000000008</v>
      </c>
      <c r="F347" s="48">
        <v>8447</v>
      </c>
      <c r="G347" s="48">
        <f t="shared" si="65"/>
        <v>77215.040000000008</v>
      </c>
      <c r="H347" s="16"/>
      <c r="I347" s="16"/>
      <c r="J347" s="48">
        <v>70580.568706618171</v>
      </c>
      <c r="K347" s="48">
        <v>9561</v>
      </c>
      <c r="L347" s="48">
        <f t="shared" si="66"/>
        <v>80141.568706618171</v>
      </c>
      <c r="M347" s="16"/>
      <c r="N347" s="48">
        <v>35450.323529411762</v>
      </c>
      <c r="O347" s="48">
        <v>3938</v>
      </c>
      <c r="P347" s="48">
        <f t="shared" si="67"/>
        <v>39388.323529411762</v>
      </c>
      <c r="Q347" s="16"/>
      <c r="R347" s="48">
        <v>51597.3359375</v>
      </c>
      <c r="S347" s="48">
        <v>5281</v>
      </c>
      <c r="T347" s="48">
        <v>56878.3359375</v>
      </c>
    </row>
    <row r="348" spans="1:20" ht="15.5" x14ac:dyDescent="0.35">
      <c r="A348" s="33" t="s">
        <v>438</v>
      </c>
      <c r="B348" s="33">
        <v>3024</v>
      </c>
      <c r="C348" s="33" t="s">
        <v>455</v>
      </c>
      <c r="D348" s="16"/>
      <c r="E348" s="48">
        <v>684986.97280279547</v>
      </c>
      <c r="F348" s="48">
        <v>999167.63592719182</v>
      </c>
      <c r="G348" s="48">
        <f t="shared" si="65"/>
        <v>1684154.6087299874</v>
      </c>
      <c r="H348" s="16"/>
      <c r="I348" s="16"/>
      <c r="J348" s="48">
        <v>1442124.5352647987</v>
      </c>
      <c r="K348" s="48">
        <v>2885861.1645732038</v>
      </c>
      <c r="L348" s="48">
        <f t="shared" si="66"/>
        <v>4327985.6998380022</v>
      </c>
      <c r="M348" s="16"/>
      <c r="N348" s="48">
        <v>993829.00466973684</v>
      </c>
      <c r="O348" s="48">
        <v>1073950.7727200894</v>
      </c>
      <c r="P348" s="48">
        <f t="shared" si="67"/>
        <v>2067779.7773898263</v>
      </c>
      <c r="Q348" s="16"/>
      <c r="R348" s="48">
        <v>1254380.75</v>
      </c>
      <c r="S348" s="48">
        <v>1918171.625</v>
      </c>
      <c r="T348" s="48">
        <v>3172552.25</v>
      </c>
    </row>
    <row r="349" spans="1:20" ht="15.5" x14ac:dyDescent="0.35">
      <c r="A349" s="33" t="s">
        <v>438</v>
      </c>
      <c r="B349" s="33">
        <v>3025</v>
      </c>
      <c r="C349" s="33" t="s">
        <v>487</v>
      </c>
      <c r="D349" s="16"/>
      <c r="E349" s="48">
        <v>407380.92543269543</v>
      </c>
      <c r="F349" s="48">
        <v>188116.81519507186</v>
      </c>
      <c r="G349" s="48">
        <f t="shared" si="65"/>
        <v>595497.74062776729</v>
      </c>
      <c r="H349" s="16"/>
      <c r="I349" s="16"/>
      <c r="J349" s="48">
        <v>1052461.7663578293</v>
      </c>
      <c r="K349" s="48">
        <v>150235.80551282398</v>
      </c>
      <c r="L349" s="48">
        <f t="shared" si="66"/>
        <v>1202697.5718706534</v>
      </c>
      <c r="M349" s="16"/>
      <c r="N349" s="48">
        <v>341323.47823281086</v>
      </c>
      <c r="O349" s="48">
        <v>121857.16459785751</v>
      </c>
      <c r="P349" s="48">
        <f t="shared" si="67"/>
        <v>463180.64283066837</v>
      </c>
      <c r="Q349" s="16"/>
      <c r="R349" s="48">
        <v>864578.3125</v>
      </c>
      <c r="S349" s="48">
        <v>20805</v>
      </c>
      <c r="T349" s="48">
        <v>885383.3125</v>
      </c>
    </row>
    <row r="350" spans="1:20" ht="15.5" x14ac:dyDescent="0.35">
      <c r="A350" s="33" t="s">
        <v>438</v>
      </c>
      <c r="B350" s="33">
        <v>3026</v>
      </c>
      <c r="C350" s="33" t="s">
        <v>485</v>
      </c>
      <c r="D350" s="16"/>
      <c r="E350" s="48">
        <v>34519</v>
      </c>
      <c r="F350" s="48">
        <v>47508.420944558522</v>
      </c>
      <c r="G350" s="48">
        <f t="shared" si="65"/>
        <v>82027.420944558515</v>
      </c>
      <c r="H350" s="16"/>
      <c r="I350" s="16"/>
      <c r="J350" s="48">
        <v>54371.673874512373</v>
      </c>
      <c r="K350" s="48">
        <v>47083.852593714844</v>
      </c>
      <c r="L350" s="48">
        <f t="shared" si="66"/>
        <v>101455.52646822721</v>
      </c>
      <c r="M350" s="16"/>
      <c r="N350" s="48">
        <v>29115.125</v>
      </c>
      <c r="O350" s="48">
        <v>35921.737459615717</v>
      </c>
      <c r="P350" s="48">
        <f t="shared" si="67"/>
        <v>65036.862459615717</v>
      </c>
      <c r="Q350" s="16"/>
      <c r="R350" s="48">
        <v>49481.359375</v>
      </c>
      <c r="S350" s="48">
        <v>44810.33984375</v>
      </c>
      <c r="T350" s="48">
        <v>94291.703125</v>
      </c>
    </row>
    <row r="351" spans="1:20" s="66" customFormat="1" ht="15.5" x14ac:dyDescent="0.35">
      <c r="A351" s="33" t="s">
        <v>438</v>
      </c>
      <c r="B351" s="33">
        <v>3027</v>
      </c>
      <c r="C351" s="33" t="s">
        <v>456</v>
      </c>
      <c r="D351" s="16"/>
      <c r="E351" s="48">
        <v>4647</v>
      </c>
      <c r="F351" s="48">
        <v>2840.6</v>
      </c>
      <c r="G351" s="48">
        <f t="shared" si="65"/>
        <v>7487.6</v>
      </c>
      <c r="H351" s="32"/>
      <c r="I351" s="32"/>
      <c r="J351" s="48">
        <v>14106.113434952977</v>
      </c>
      <c r="K351" s="48">
        <v>1735.1</v>
      </c>
      <c r="L351" s="48">
        <f t="shared" si="66"/>
        <v>15841.213434952977</v>
      </c>
      <c r="M351" s="32"/>
      <c r="N351" s="48">
        <v>5705</v>
      </c>
      <c r="O351" s="48">
        <v>949.33333333333326</v>
      </c>
      <c r="P351" s="48">
        <f t="shared" si="67"/>
        <v>6654.333333333333</v>
      </c>
      <c r="Q351" s="32"/>
      <c r="R351" s="48">
        <v>16362.712890625</v>
      </c>
      <c r="S351" s="48">
        <v>6873</v>
      </c>
      <c r="T351" s="48">
        <v>23235.712890625</v>
      </c>
    </row>
    <row r="352" spans="1:20" ht="15.5" x14ac:dyDescent="0.35">
      <c r="A352" s="33" t="s">
        <v>438</v>
      </c>
      <c r="B352" s="33">
        <v>3028</v>
      </c>
      <c r="C352" s="33" t="s">
        <v>457</v>
      </c>
      <c r="D352" s="16"/>
      <c r="E352" s="48">
        <v>7328</v>
      </c>
      <c r="F352" s="48">
        <v>50368.868583162221</v>
      </c>
      <c r="G352" s="48">
        <f t="shared" si="65"/>
        <v>57696.868583162221</v>
      </c>
      <c r="H352" s="16"/>
      <c r="I352" s="16"/>
      <c r="J352" s="48">
        <v>5603</v>
      </c>
      <c r="K352" s="48">
        <v>47186.852593793381</v>
      </c>
      <c r="L352" s="48">
        <f t="shared" si="66"/>
        <v>52789.852593793381</v>
      </c>
      <c r="M352" s="16"/>
      <c r="N352" s="48">
        <v>5126.5</v>
      </c>
      <c r="O352" s="48">
        <v>39630.462846454684</v>
      </c>
      <c r="P352" s="48">
        <f t="shared" si="67"/>
        <v>44756.962846454684</v>
      </c>
      <c r="Q352" s="16"/>
      <c r="R352" s="48">
        <v>2385</v>
      </c>
      <c r="S352" s="48">
        <v>47685.65625</v>
      </c>
      <c r="T352" s="48">
        <v>50070.65625</v>
      </c>
    </row>
    <row r="353" spans="1:20" s="66" customFormat="1" ht="15.5" x14ac:dyDescent="0.35">
      <c r="A353" s="33" t="s">
        <v>438</v>
      </c>
      <c r="B353" s="33">
        <v>3029</v>
      </c>
      <c r="C353" s="33" t="s">
        <v>458</v>
      </c>
      <c r="D353" s="16"/>
      <c r="E353" s="48">
        <v>203193.9717551147</v>
      </c>
      <c r="F353" s="48">
        <v>102789</v>
      </c>
      <c r="G353" s="48">
        <f t="shared" si="65"/>
        <v>305982.97175511473</v>
      </c>
      <c r="H353" s="32"/>
      <c r="I353" s="32"/>
      <c r="J353" s="48">
        <v>184750.64955557167</v>
      </c>
      <c r="K353" s="48">
        <v>66579</v>
      </c>
      <c r="L353" s="48">
        <f t="shared" si="66"/>
        <v>251329.64955557167</v>
      </c>
      <c r="M353" s="32"/>
      <c r="N353" s="48">
        <v>142630.70042346616</v>
      </c>
      <c r="O353" s="48">
        <v>69748</v>
      </c>
      <c r="P353" s="48">
        <f t="shared" si="67"/>
        <v>212378.70042346616</v>
      </c>
      <c r="Q353" s="32"/>
      <c r="R353" s="48">
        <v>194744.890625</v>
      </c>
      <c r="S353" s="48">
        <v>66011</v>
      </c>
      <c r="T353" s="48">
        <v>260755.890625</v>
      </c>
    </row>
    <row r="354" spans="1:20" ht="15.5" x14ac:dyDescent="0.35">
      <c r="A354" s="33" t="s">
        <v>438</v>
      </c>
      <c r="B354" s="33">
        <v>3030</v>
      </c>
      <c r="C354" s="33" t="s">
        <v>488</v>
      </c>
      <c r="D354" s="16"/>
      <c r="E354" s="48">
        <v>655412.00149732886</v>
      </c>
      <c r="F354" s="48">
        <v>116994.88083635383</v>
      </c>
      <c r="G354" s="48">
        <f t="shared" si="65"/>
        <v>772406.88233368273</v>
      </c>
      <c r="H354" s="16"/>
      <c r="I354" s="16"/>
      <c r="J354" s="48">
        <v>538822.1594624006</v>
      </c>
      <c r="K354" s="48">
        <v>98126.086117333063</v>
      </c>
      <c r="L354" s="48">
        <f t="shared" si="66"/>
        <v>636948.24557973363</v>
      </c>
      <c r="M354" s="16"/>
      <c r="N354" s="48">
        <v>423163.22338609432</v>
      </c>
      <c r="O354" s="48">
        <v>98540.437167339027</v>
      </c>
      <c r="P354" s="48">
        <f t="shared" si="67"/>
        <v>521703.66055343335</v>
      </c>
      <c r="Q354" s="16"/>
      <c r="R354" s="48">
        <v>585079.875</v>
      </c>
      <c r="S354" s="48">
        <v>122864.6484375</v>
      </c>
      <c r="T354" s="48">
        <v>707944.5</v>
      </c>
    </row>
    <row r="355" spans="1:20" s="66" customFormat="1" ht="15.5" x14ac:dyDescent="0.35">
      <c r="A355" s="33" t="s">
        <v>438</v>
      </c>
      <c r="B355" s="33">
        <v>3031</v>
      </c>
      <c r="C355" s="33" t="s">
        <v>459</v>
      </c>
      <c r="D355" s="16"/>
      <c r="E355" s="48">
        <v>78979.623999999996</v>
      </c>
      <c r="F355" s="48">
        <v>68455.857050452789</v>
      </c>
      <c r="G355" s="48">
        <f t="shared" si="65"/>
        <v>147435.4810504528</v>
      </c>
      <c r="H355" s="32"/>
      <c r="I355" s="32"/>
      <c r="J355" s="48">
        <v>83008.542901194043</v>
      </c>
      <c r="K355" s="48">
        <v>50.931278098935003</v>
      </c>
      <c r="L355" s="48">
        <f t="shared" si="66"/>
        <v>83059.474179292985</v>
      </c>
      <c r="M355" s="32"/>
      <c r="N355" s="48">
        <v>36231.325581395351</v>
      </c>
      <c r="O355" s="48">
        <v>0</v>
      </c>
      <c r="P355" s="48">
        <f t="shared" si="67"/>
        <v>36231.325581395351</v>
      </c>
      <c r="Q355" s="32"/>
      <c r="R355" s="48">
        <v>50000.671875</v>
      </c>
      <c r="S355" s="48">
        <v>194</v>
      </c>
      <c r="T355" s="48">
        <v>50194.671875</v>
      </c>
    </row>
    <row r="356" spans="1:20" ht="15.5" x14ac:dyDescent="0.35">
      <c r="A356" s="33" t="s">
        <v>438</v>
      </c>
      <c r="B356" s="33">
        <v>3032</v>
      </c>
      <c r="C356" s="33" t="s">
        <v>460</v>
      </c>
      <c r="D356" s="16"/>
      <c r="E356" s="48">
        <v>9529</v>
      </c>
      <c r="F356" s="48">
        <v>0</v>
      </c>
      <c r="G356" s="48">
        <f t="shared" si="65"/>
        <v>9529</v>
      </c>
      <c r="H356" s="16"/>
      <c r="I356" s="16"/>
      <c r="J356" s="48">
        <v>22545.158808939268</v>
      </c>
      <c r="K356" s="48"/>
      <c r="L356" s="48">
        <f t="shared" si="66"/>
        <v>22545.158808939268</v>
      </c>
      <c r="M356" s="16"/>
      <c r="N356" s="48">
        <v>6713</v>
      </c>
      <c r="O356" s="48">
        <v>0</v>
      </c>
      <c r="P356" s="48">
        <f t="shared" si="67"/>
        <v>6713</v>
      </c>
      <c r="Q356" s="16"/>
      <c r="R356" s="48">
        <v>17789.5390625</v>
      </c>
      <c r="S356" s="48">
        <v>0</v>
      </c>
      <c r="T356" s="48">
        <v>17789.5390625</v>
      </c>
    </row>
    <row r="357" spans="1:20" ht="15.5" x14ac:dyDescent="0.35">
      <c r="A357" s="33" t="s">
        <v>438</v>
      </c>
      <c r="B357" s="33">
        <v>3033</v>
      </c>
      <c r="C357" s="33" t="s">
        <v>461</v>
      </c>
      <c r="D357" s="16"/>
      <c r="E357" s="48">
        <v>1110072.8947228845</v>
      </c>
      <c r="F357" s="48">
        <v>1866693.2877791659</v>
      </c>
      <c r="G357" s="48">
        <f t="shared" si="65"/>
        <v>2976766.1825020504</v>
      </c>
      <c r="H357" s="16"/>
      <c r="I357" s="16"/>
      <c r="J357" s="48">
        <v>919638.5732567542</v>
      </c>
      <c r="K357" s="48">
        <v>1096662.0551929607</v>
      </c>
      <c r="L357" s="48">
        <f t="shared" si="66"/>
        <v>2016300.6284497147</v>
      </c>
      <c r="M357" s="16"/>
      <c r="N357" s="48">
        <v>579426.39166425006</v>
      </c>
      <c r="O357" s="48">
        <v>1428422.4952389894</v>
      </c>
      <c r="P357" s="48">
        <f t="shared" si="67"/>
        <v>2007848.8869032394</v>
      </c>
      <c r="Q357" s="16"/>
      <c r="R357" s="48">
        <v>1426051.625</v>
      </c>
      <c r="S357" s="48">
        <v>1522519.25</v>
      </c>
      <c r="T357" s="48">
        <v>2948571</v>
      </c>
    </row>
    <row r="358" spans="1:20" ht="15.5" x14ac:dyDescent="0.35">
      <c r="A358" s="33" t="s">
        <v>438</v>
      </c>
      <c r="B358" s="33">
        <v>3034</v>
      </c>
      <c r="C358" s="33" t="s">
        <v>462</v>
      </c>
      <c r="D358" s="16"/>
      <c r="E358" s="48">
        <v>24317</v>
      </c>
      <c r="F358" s="48">
        <v>42099.229979466123</v>
      </c>
      <c r="G358" s="48">
        <f t="shared" si="65"/>
        <v>66416.229979466123</v>
      </c>
      <c r="H358" s="16"/>
      <c r="I358" s="16"/>
      <c r="J358" s="48">
        <v>52730.743885205316</v>
      </c>
      <c r="K358" s="48">
        <v>35843.69611362381</v>
      </c>
      <c r="L358" s="48">
        <f t="shared" si="66"/>
        <v>88574.439998829126</v>
      </c>
      <c r="M358" s="16"/>
      <c r="N358" s="48">
        <v>20612.210714285713</v>
      </c>
      <c r="O358" s="48">
        <v>26621.158306410474</v>
      </c>
      <c r="P358" s="48">
        <f t="shared" si="67"/>
        <v>47233.369020696191</v>
      </c>
      <c r="Q358" s="16"/>
      <c r="R358" s="48">
        <v>30917.818359375</v>
      </c>
      <c r="S358" s="48">
        <v>34238.90234375</v>
      </c>
      <c r="T358" s="48">
        <v>65156.71875</v>
      </c>
    </row>
    <row r="359" spans="1:20" ht="15.5" x14ac:dyDescent="0.35">
      <c r="A359" s="33" t="s">
        <v>438</v>
      </c>
      <c r="B359" s="33">
        <v>3035</v>
      </c>
      <c r="C359" s="33" t="s">
        <v>463</v>
      </c>
      <c r="D359" s="16"/>
      <c r="E359" s="48">
        <v>87434.000807776101</v>
      </c>
      <c r="F359" s="48">
        <v>102721.1971381739</v>
      </c>
      <c r="G359" s="48">
        <f t="shared" si="65"/>
        <v>190155.19794595</v>
      </c>
      <c r="H359" s="16"/>
      <c r="I359" s="16"/>
      <c r="J359" s="48">
        <v>99690.617477645792</v>
      </c>
      <c r="K359" s="48">
        <v>89605.146632196556</v>
      </c>
      <c r="L359" s="48">
        <f t="shared" si="66"/>
        <v>189295.76410984236</v>
      </c>
      <c r="M359" s="16"/>
      <c r="N359" s="48">
        <v>59368.307162249512</v>
      </c>
      <c r="O359" s="48">
        <v>91795.887868798571</v>
      </c>
      <c r="P359" s="48">
        <f t="shared" si="67"/>
        <v>151164.19503104809</v>
      </c>
      <c r="Q359" s="16"/>
      <c r="R359" s="48">
        <v>94709.265625</v>
      </c>
      <c r="S359" s="48">
        <v>100701.1640625</v>
      </c>
      <c r="T359" s="48">
        <v>195410.4375</v>
      </c>
    </row>
    <row r="360" spans="1:20" ht="15.5" x14ac:dyDescent="0.35">
      <c r="A360" s="33" t="s">
        <v>438</v>
      </c>
      <c r="B360" s="33">
        <v>3036</v>
      </c>
      <c r="C360" s="33" t="s">
        <v>464</v>
      </c>
      <c r="D360" s="16"/>
      <c r="E360" s="48">
        <v>81507.283446712012</v>
      </c>
      <c r="F360" s="48">
        <v>213534.24229979469</v>
      </c>
      <c r="G360" s="48">
        <f t="shared" si="65"/>
        <v>295041.5257465067</v>
      </c>
      <c r="H360" s="16"/>
      <c r="I360" s="16"/>
      <c r="J360" s="48">
        <v>61605.799345292973</v>
      </c>
      <c r="K360" s="48">
        <v>194080.10237966996</v>
      </c>
      <c r="L360" s="48">
        <f t="shared" si="66"/>
        <v>255685.90172496293</v>
      </c>
      <c r="M360" s="16"/>
      <c r="N360" s="48">
        <v>32136.728098447111</v>
      </c>
      <c r="O360" s="48">
        <v>175531.71671484443</v>
      </c>
      <c r="P360" s="48">
        <f t="shared" si="67"/>
        <v>207668.44481329154</v>
      </c>
      <c r="Q360" s="16"/>
      <c r="R360" s="48">
        <v>62753.8359375</v>
      </c>
      <c r="S360" s="48">
        <v>177326.265625</v>
      </c>
      <c r="T360" s="48">
        <v>240080.109375</v>
      </c>
    </row>
    <row r="361" spans="1:20" ht="15.5" x14ac:dyDescent="0.35">
      <c r="A361" s="33" t="s">
        <v>438</v>
      </c>
      <c r="B361" s="33">
        <v>3037</v>
      </c>
      <c r="C361" s="33" t="s">
        <v>465</v>
      </c>
      <c r="D361" s="16"/>
      <c r="E361" s="48">
        <v>37956</v>
      </c>
      <c r="F361" s="48">
        <v>331</v>
      </c>
      <c r="G361" s="48">
        <f t="shared" si="65"/>
        <v>38287</v>
      </c>
      <c r="H361" s="16"/>
      <c r="I361" s="16"/>
      <c r="J361" s="48">
        <v>38722.124778443176</v>
      </c>
      <c r="K361" s="48">
        <v>361</v>
      </c>
      <c r="L361" s="48">
        <f t="shared" si="66"/>
        <v>39083.124778443176</v>
      </c>
      <c r="M361" s="16"/>
      <c r="N361" s="48">
        <v>19816</v>
      </c>
      <c r="O361" s="48">
        <v>426</v>
      </c>
      <c r="P361" s="48">
        <f t="shared" si="67"/>
        <v>20242</v>
      </c>
      <c r="Q361" s="16"/>
      <c r="R361" s="48">
        <v>29922.30078125</v>
      </c>
      <c r="S361" s="48">
        <v>502</v>
      </c>
      <c r="T361" s="48">
        <v>30424.30078125</v>
      </c>
    </row>
    <row r="362" spans="1:20" ht="15.5" x14ac:dyDescent="0.35">
      <c r="A362" s="33" t="s">
        <v>438</v>
      </c>
      <c r="B362" s="33">
        <v>3038</v>
      </c>
      <c r="C362" s="33" t="s">
        <v>466</v>
      </c>
      <c r="D362" s="16"/>
      <c r="E362" s="48">
        <v>102551</v>
      </c>
      <c r="F362" s="48">
        <v>0</v>
      </c>
      <c r="G362" s="48">
        <f t="shared" si="65"/>
        <v>102551</v>
      </c>
      <c r="H362" s="16"/>
      <c r="I362" s="16"/>
      <c r="J362" s="48">
        <v>74848.368131863434</v>
      </c>
      <c r="K362" s="48"/>
      <c r="L362" s="48">
        <f t="shared" si="66"/>
        <v>74848.368131863434</v>
      </c>
      <c r="M362" s="16"/>
      <c r="N362" s="48">
        <v>53014</v>
      </c>
      <c r="O362" s="48">
        <v>811</v>
      </c>
      <c r="P362" s="48">
        <f t="shared" si="67"/>
        <v>53825</v>
      </c>
      <c r="Q362" s="16"/>
      <c r="R362" s="48">
        <v>73126</v>
      </c>
      <c r="S362" s="48">
        <v>0</v>
      </c>
      <c r="T362" s="48">
        <v>73126</v>
      </c>
    </row>
    <row r="363" spans="1:20" ht="15.5" x14ac:dyDescent="0.35">
      <c r="A363" s="33" t="s">
        <v>438</v>
      </c>
      <c r="B363" s="33">
        <v>3039</v>
      </c>
      <c r="C363" s="33" t="s">
        <v>467</v>
      </c>
      <c r="D363" s="16"/>
      <c r="E363" s="48">
        <v>28039.410958904111</v>
      </c>
      <c r="F363" s="48">
        <v>1799.8952772073922</v>
      </c>
      <c r="G363" s="48">
        <f t="shared" si="65"/>
        <v>29839.306236111504</v>
      </c>
      <c r="H363" s="16"/>
      <c r="I363" s="16"/>
      <c r="J363" s="48">
        <v>54826.71022726575</v>
      </c>
      <c r="K363" s="48">
        <v>2230.5957883918527</v>
      </c>
      <c r="L363" s="48">
        <f t="shared" si="66"/>
        <v>57057.306015657603</v>
      </c>
      <c r="M363" s="16"/>
      <c r="N363" s="48">
        <v>32540.620689655174</v>
      </c>
      <c r="O363" s="48">
        <v>1517.2417956129912</v>
      </c>
      <c r="P363" s="48">
        <f t="shared" si="67"/>
        <v>34057.862485268168</v>
      </c>
      <c r="Q363" s="16"/>
      <c r="R363" s="48">
        <v>18864.146484375</v>
      </c>
      <c r="S363" s="48">
        <v>1427.39013671875</v>
      </c>
      <c r="T363" s="48">
        <v>20291.537109375</v>
      </c>
    </row>
    <row r="364" spans="1:20" ht="15.5" x14ac:dyDescent="0.35">
      <c r="A364" s="33" t="s">
        <v>438</v>
      </c>
      <c r="B364" s="33">
        <v>3040</v>
      </c>
      <c r="C364" s="33" t="s">
        <v>468</v>
      </c>
      <c r="D364" s="16"/>
      <c r="E364" s="48">
        <v>24218.443298969072</v>
      </c>
      <c r="F364" s="48">
        <v>3378.3429158110885</v>
      </c>
      <c r="G364" s="48">
        <f t="shared" si="65"/>
        <v>27596.786214780161</v>
      </c>
      <c r="H364" s="16"/>
      <c r="I364" s="16"/>
      <c r="J364" s="48">
        <v>16909.275862065813</v>
      </c>
      <c r="K364" s="48">
        <v>12061.794384522471</v>
      </c>
      <c r="L364" s="48">
        <f t="shared" si="66"/>
        <v>28971.070246588286</v>
      </c>
      <c r="M364" s="16"/>
      <c r="N364" s="48">
        <v>15974.695652173912</v>
      </c>
      <c r="O364" s="48">
        <v>8957.4835912259823</v>
      </c>
      <c r="P364" s="48">
        <f t="shared" si="67"/>
        <v>24932.179243399893</v>
      </c>
      <c r="Q364" s="16"/>
      <c r="R364" s="48">
        <v>30776.98046875</v>
      </c>
      <c r="S364" s="48">
        <v>9181.6337890625</v>
      </c>
      <c r="T364" s="48">
        <v>39958.61328125</v>
      </c>
    </row>
    <row r="365" spans="1:20" ht="15.5" x14ac:dyDescent="0.35">
      <c r="A365" s="33" t="s">
        <v>438</v>
      </c>
      <c r="B365" s="33">
        <v>3041</v>
      </c>
      <c r="C365" s="33" t="s">
        <v>469</v>
      </c>
      <c r="D365" s="16"/>
      <c r="E365" s="48">
        <v>148120</v>
      </c>
      <c r="F365" s="48">
        <v>4632.2381930184802</v>
      </c>
      <c r="G365" s="48">
        <f t="shared" si="65"/>
        <v>152752.23819301848</v>
      </c>
      <c r="H365" s="16"/>
      <c r="I365" s="16"/>
      <c r="J365" s="48">
        <v>146849.09074795982</v>
      </c>
      <c r="K365" s="48">
        <v>4209.9929806530872</v>
      </c>
      <c r="L365" s="48">
        <f t="shared" si="66"/>
        <v>151059.08372861292</v>
      </c>
      <c r="M365" s="16"/>
      <c r="N365" s="48">
        <v>92119</v>
      </c>
      <c r="O365" s="48">
        <v>3812.4029926883186</v>
      </c>
      <c r="P365" s="48">
        <f t="shared" si="67"/>
        <v>95931.402992688323</v>
      </c>
      <c r="Q365" s="16"/>
      <c r="R365" s="48">
        <v>133124.359375</v>
      </c>
      <c r="S365" s="48">
        <v>4238.7802734375</v>
      </c>
      <c r="T365" s="48">
        <v>137363.140625</v>
      </c>
    </row>
    <row r="366" spans="1:20" ht="15.5" x14ac:dyDescent="0.35">
      <c r="A366" s="33" t="s">
        <v>438</v>
      </c>
      <c r="B366" s="33">
        <v>3042</v>
      </c>
      <c r="C366" s="33" t="s">
        <v>470</v>
      </c>
      <c r="D366" s="16"/>
      <c r="E366" s="48">
        <v>169805</v>
      </c>
      <c r="F366" s="48">
        <v>15912.505133470226</v>
      </c>
      <c r="G366" s="48">
        <f t="shared" si="65"/>
        <v>185717.50513347023</v>
      </c>
      <c r="H366" s="16"/>
      <c r="I366" s="16"/>
      <c r="J366" s="48">
        <v>167146.32038830896</v>
      </c>
      <c r="K366" s="48">
        <v>13881.1129763313</v>
      </c>
      <c r="L366" s="48">
        <f t="shared" si="66"/>
        <v>181027.43336464025</v>
      </c>
      <c r="M366" s="16"/>
      <c r="N366" s="48">
        <v>217528.0264270613</v>
      </c>
      <c r="O366" s="48">
        <v>9786.0458508159572</v>
      </c>
      <c r="P366" s="48">
        <f t="shared" si="67"/>
        <v>227314.07227787725</v>
      </c>
      <c r="Q366" s="16"/>
      <c r="R366" s="48">
        <v>267745.65625</v>
      </c>
      <c r="S366" s="48">
        <v>16830.1953125</v>
      </c>
      <c r="T366" s="48">
        <v>284575.84375</v>
      </c>
    </row>
    <row r="367" spans="1:20" ht="15.5" x14ac:dyDescent="0.35">
      <c r="A367" s="33" t="s">
        <v>438</v>
      </c>
      <c r="B367" s="33">
        <v>3043</v>
      </c>
      <c r="C367" s="33" t="s">
        <v>471</v>
      </c>
      <c r="D367" s="16"/>
      <c r="E367" s="48">
        <v>53250</v>
      </c>
      <c r="F367" s="48">
        <v>45824.465858807875</v>
      </c>
      <c r="G367" s="48">
        <f t="shared" si="65"/>
        <v>99074.465858807875</v>
      </c>
      <c r="H367" s="16"/>
      <c r="I367" s="16"/>
      <c r="J367" s="48">
        <v>56649</v>
      </c>
      <c r="K367" s="48">
        <v>26221.400230738906</v>
      </c>
      <c r="L367" s="48">
        <f t="shared" si="66"/>
        <v>82870.400230738902</v>
      </c>
      <c r="M367" s="16"/>
      <c r="N367" s="48">
        <v>46228</v>
      </c>
      <c r="O367" s="48">
        <v>15264.12401569175</v>
      </c>
      <c r="P367" s="48">
        <f t="shared" si="67"/>
        <v>61492.124015691748</v>
      </c>
      <c r="Q367" s="16"/>
      <c r="R367" s="48">
        <v>28028.939453125</v>
      </c>
      <c r="S367" s="48">
        <v>30739.21875</v>
      </c>
      <c r="T367" s="48">
        <v>58768.15625</v>
      </c>
    </row>
    <row r="368" spans="1:20" ht="15.5" x14ac:dyDescent="0.35">
      <c r="A368" s="33" t="s">
        <v>438</v>
      </c>
      <c r="B368" s="33">
        <v>3044</v>
      </c>
      <c r="C368" s="33" t="s">
        <v>472</v>
      </c>
      <c r="D368" s="16"/>
      <c r="E368" s="48">
        <v>298152</v>
      </c>
      <c r="F368" s="48">
        <v>21314.903334806229</v>
      </c>
      <c r="G368" s="48">
        <f t="shared" si="65"/>
        <v>319466.90333480621</v>
      </c>
      <c r="H368" s="16"/>
      <c r="I368" s="16"/>
      <c r="J368" s="48">
        <v>174649.19540229879</v>
      </c>
      <c r="K368" s="48">
        <v>16507.714836011673</v>
      </c>
      <c r="L368" s="48">
        <f t="shared" si="66"/>
        <v>191156.91023831046</v>
      </c>
      <c r="M368" s="16"/>
      <c r="N368" s="48">
        <v>155092.13043478259</v>
      </c>
      <c r="O368" s="48">
        <v>24976.565325024756</v>
      </c>
      <c r="P368" s="48">
        <f t="shared" si="67"/>
        <v>180068.69575980736</v>
      </c>
      <c r="Q368" s="16"/>
      <c r="R368" s="48">
        <v>208720.234375</v>
      </c>
      <c r="S368" s="48">
        <v>23215.845703125</v>
      </c>
      <c r="T368" s="48">
        <v>231936.078125</v>
      </c>
    </row>
    <row r="369" spans="1:20" ht="15.5" x14ac:dyDescent="0.35">
      <c r="A369" s="33" t="s">
        <v>438</v>
      </c>
      <c r="B369" s="33">
        <v>3045</v>
      </c>
      <c r="C369" s="33" t="s">
        <v>473</v>
      </c>
      <c r="D369" s="16"/>
      <c r="E369" s="48">
        <v>17627.237113402061</v>
      </c>
      <c r="F369" s="48">
        <v>1342</v>
      </c>
      <c r="G369" s="48">
        <f t="shared" si="65"/>
        <v>18969.237113402061</v>
      </c>
      <c r="H369" s="16"/>
      <c r="I369" s="16"/>
      <c r="J369" s="48">
        <v>25794.303617784455</v>
      </c>
      <c r="K369" s="48">
        <v>956</v>
      </c>
      <c r="L369" s="48">
        <f t="shared" si="66"/>
        <v>26750.303617784455</v>
      </c>
      <c r="M369" s="16"/>
      <c r="N369" s="48">
        <v>16775.478260869564</v>
      </c>
      <c r="O369" s="48">
        <v>3055</v>
      </c>
      <c r="P369" s="48">
        <f t="shared" si="67"/>
        <v>19830.478260869564</v>
      </c>
      <c r="Q369" s="16"/>
      <c r="R369" s="48">
        <v>22452.681640625</v>
      </c>
      <c r="S369" s="48">
        <v>1423</v>
      </c>
      <c r="T369" s="48">
        <v>23875.681640625</v>
      </c>
    </row>
    <row r="370" spans="1:20" ht="15.5" x14ac:dyDescent="0.35">
      <c r="A370" s="33" t="s">
        <v>438</v>
      </c>
      <c r="B370" s="33">
        <v>3046</v>
      </c>
      <c r="C370" s="33" t="s">
        <v>474</v>
      </c>
      <c r="D370" s="16"/>
      <c r="E370" s="48">
        <v>100074.22680412371</v>
      </c>
      <c r="F370" s="48">
        <v>1675</v>
      </c>
      <c r="G370" s="48">
        <f t="shared" si="65"/>
        <v>101749.22680412371</v>
      </c>
      <c r="H370" s="16"/>
      <c r="I370" s="16"/>
      <c r="J370" s="48">
        <v>95054.326078632643</v>
      </c>
      <c r="K370" s="48">
        <v>1149</v>
      </c>
      <c r="L370" s="48">
        <f t="shared" si="66"/>
        <v>96203.326078632643</v>
      </c>
      <c r="M370" s="16"/>
      <c r="N370" s="48">
        <v>61780.043478260872</v>
      </c>
      <c r="O370" s="48">
        <v>1133</v>
      </c>
      <c r="P370" s="48">
        <f t="shared" si="67"/>
        <v>62913.043478260872</v>
      </c>
      <c r="Q370" s="16"/>
      <c r="R370" s="48">
        <v>84057.2734375</v>
      </c>
      <c r="S370" s="48">
        <v>1263</v>
      </c>
      <c r="T370" s="48">
        <v>85320.2734375</v>
      </c>
    </row>
    <row r="371" spans="1:20" ht="15.5" x14ac:dyDescent="0.35">
      <c r="A371" s="33" t="s">
        <v>438</v>
      </c>
      <c r="B371" s="33">
        <v>3047</v>
      </c>
      <c r="C371" s="33" t="s">
        <v>475</v>
      </c>
      <c r="D371" s="16"/>
      <c r="E371" s="48">
        <v>61182</v>
      </c>
      <c r="F371" s="48">
        <v>63081.507186858318</v>
      </c>
      <c r="G371" s="48">
        <f t="shared" si="65"/>
        <v>124263.50718685832</v>
      </c>
      <c r="H371" s="16"/>
      <c r="I371" s="16"/>
      <c r="J371" s="48">
        <v>56408</v>
      </c>
      <c r="K371" s="48">
        <v>55959.228728071474</v>
      </c>
      <c r="L371" s="48">
        <f t="shared" si="66"/>
        <v>112367.22872807147</v>
      </c>
      <c r="M371" s="16"/>
      <c r="N371" s="48">
        <v>41073.043478260865</v>
      </c>
      <c r="O371" s="48">
        <v>44986.430028906652</v>
      </c>
      <c r="P371" s="48">
        <f t="shared" si="67"/>
        <v>86059.47350716751</v>
      </c>
      <c r="Q371" s="16"/>
      <c r="R371" s="48">
        <v>50013</v>
      </c>
      <c r="S371" s="48">
        <v>58956.4609375</v>
      </c>
      <c r="T371" s="48">
        <v>108969.4609375</v>
      </c>
    </row>
    <row r="372" spans="1:20" ht="15.5" x14ac:dyDescent="0.35">
      <c r="A372" s="33" t="s">
        <v>438</v>
      </c>
      <c r="B372" s="33">
        <v>3048</v>
      </c>
      <c r="C372" s="33" t="s">
        <v>476</v>
      </c>
      <c r="D372" s="16"/>
      <c r="E372" s="48">
        <v>44932</v>
      </c>
      <c r="F372" s="48">
        <v>9142</v>
      </c>
      <c r="G372" s="48">
        <f t="shared" si="65"/>
        <v>54074</v>
      </c>
      <c r="H372" s="16"/>
      <c r="I372" s="16"/>
      <c r="J372" s="48">
        <v>50653.751748253155</v>
      </c>
      <c r="K372" s="48">
        <v>9287.1845574263207</v>
      </c>
      <c r="L372" s="48">
        <f t="shared" si="66"/>
        <v>59940.936305679475</v>
      </c>
      <c r="M372" s="16"/>
      <c r="N372" s="48">
        <v>42262.986111111109</v>
      </c>
      <c r="O372" s="48">
        <v>9139.8865839143</v>
      </c>
      <c r="P372" s="48">
        <f t="shared" si="67"/>
        <v>51402.872695025406</v>
      </c>
      <c r="Q372" s="16"/>
      <c r="R372" s="48">
        <v>43973</v>
      </c>
      <c r="S372" s="48">
        <v>11468</v>
      </c>
      <c r="T372" s="48">
        <v>55441</v>
      </c>
    </row>
    <row r="373" spans="1:20" ht="15.5" x14ac:dyDescent="0.35">
      <c r="A373" s="33" t="s">
        <v>438</v>
      </c>
      <c r="B373" s="33">
        <v>3049</v>
      </c>
      <c r="C373" s="33" t="s">
        <v>477</v>
      </c>
      <c r="D373" s="16"/>
      <c r="E373" s="48">
        <v>98170.777612521299</v>
      </c>
      <c r="F373" s="48">
        <v>21898</v>
      </c>
      <c r="G373" s="48">
        <f t="shared" si="65"/>
        <v>120068.7776125213</v>
      </c>
      <c r="H373" s="16"/>
      <c r="I373" s="16"/>
      <c r="J373" s="48">
        <v>111416.72196915382</v>
      </c>
      <c r="K373" s="48">
        <v>6896</v>
      </c>
      <c r="L373" s="48">
        <f t="shared" si="66"/>
        <v>118312.72196915382</v>
      </c>
      <c r="M373" s="16"/>
      <c r="N373" s="48">
        <v>71709.710061710663</v>
      </c>
      <c r="O373" s="48">
        <v>6291</v>
      </c>
      <c r="P373" s="48">
        <f t="shared" si="67"/>
        <v>78000.710061710663</v>
      </c>
      <c r="Q373" s="16"/>
      <c r="R373" s="48">
        <v>73167.9921875</v>
      </c>
      <c r="S373" s="48">
        <v>18084</v>
      </c>
      <c r="T373" s="48">
        <v>91251.9921875</v>
      </c>
    </row>
    <row r="374" spans="1:20" ht="15.5" x14ac:dyDescent="0.35">
      <c r="A374" s="33" t="s">
        <v>438</v>
      </c>
      <c r="B374" s="33">
        <v>3050</v>
      </c>
      <c r="C374" s="33" t="s">
        <v>478</v>
      </c>
      <c r="D374" s="16"/>
      <c r="E374" s="48">
        <v>19826</v>
      </c>
      <c r="F374" s="48">
        <v>0</v>
      </c>
      <c r="G374" s="48">
        <f t="shared" si="65"/>
        <v>19826</v>
      </c>
      <c r="H374" s="16"/>
      <c r="I374" s="16"/>
      <c r="J374" s="48">
        <v>16537</v>
      </c>
      <c r="K374" s="48"/>
      <c r="L374" s="48">
        <f t="shared" si="66"/>
        <v>16537</v>
      </c>
      <c r="M374" s="16"/>
      <c r="N374" s="48">
        <v>12228</v>
      </c>
      <c r="O374" s="48">
        <v>0</v>
      </c>
      <c r="P374" s="48">
        <f t="shared" si="67"/>
        <v>12228</v>
      </c>
      <c r="Q374" s="16"/>
      <c r="R374" s="48">
        <v>18607</v>
      </c>
      <c r="S374" s="48">
        <v>0</v>
      </c>
      <c r="T374" s="48">
        <v>18607</v>
      </c>
    </row>
    <row r="375" spans="1:20" ht="15.5" x14ac:dyDescent="0.35">
      <c r="A375" s="33" t="s">
        <v>438</v>
      </c>
      <c r="B375" s="33">
        <v>3051</v>
      </c>
      <c r="C375" s="33" t="s">
        <v>479</v>
      </c>
      <c r="D375" s="16"/>
      <c r="E375" s="48">
        <v>9009</v>
      </c>
      <c r="F375" s="48">
        <v>0</v>
      </c>
      <c r="G375" s="48">
        <f t="shared" si="65"/>
        <v>9009</v>
      </c>
      <c r="H375" s="16"/>
      <c r="I375" s="16"/>
      <c r="J375" s="48">
        <v>7217</v>
      </c>
      <c r="K375" s="48"/>
      <c r="L375" s="48">
        <f t="shared" si="66"/>
        <v>7217</v>
      </c>
      <c r="M375" s="16"/>
      <c r="N375" s="48">
        <v>5183</v>
      </c>
      <c r="O375" s="48">
        <v>13</v>
      </c>
      <c r="P375" s="48">
        <f t="shared" si="67"/>
        <v>5196</v>
      </c>
      <c r="Q375" s="16"/>
      <c r="R375" s="48">
        <v>4573</v>
      </c>
      <c r="S375" s="48">
        <v>698</v>
      </c>
      <c r="T375" s="48">
        <v>5271</v>
      </c>
    </row>
    <row r="376" spans="1:20" ht="15.5" x14ac:dyDescent="0.35">
      <c r="A376" s="33" t="s">
        <v>438</v>
      </c>
      <c r="B376" s="33">
        <v>3052</v>
      </c>
      <c r="C376" s="33" t="s">
        <v>480</v>
      </c>
      <c r="D376" s="16"/>
      <c r="E376" s="48">
        <v>10702</v>
      </c>
      <c r="F376" s="48">
        <v>3915.5811088295686</v>
      </c>
      <c r="G376" s="48">
        <f t="shared" si="65"/>
        <v>14617.581108829569</v>
      </c>
      <c r="H376" s="16"/>
      <c r="I376" s="16"/>
      <c r="J376" s="48">
        <v>34476.056717476487</v>
      </c>
      <c r="K376" s="48">
        <v>3585.5887690397049</v>
      </c>
      <c r="L376" s="48">
        <f t="shared" si="66"/>
        <v>38061.645486516194</v>
      </c>
      <c r="M376" s="16"/>
      <c r="N376" s="48">
        <v>28796</v>
      </c>
      <c r="O376" s="48">
        <v>3129.6447883013093</v>
      </c>
      <c r="P376" s="48">
        <f t="shared" si="67"/>
        <v>31925.64478830131</v>
      </c>
      <c r="Q376" s="16"/>
      <c r="R376" s="48">
        <v>9976.533203125</v>
      </c>
      <c r="S376" s="48">
        <v>4765.70703125</v>
      </c>
      <c r="T376" s="48">
        <v>14742.240234375</v>
      </c>
    </row>
    <row r="377" spans="1:20" ht="15.5" x14ac:dyDescent="0.35">
      <c r="A377" s="33" t="s">
        <v>438</v>
      </c>
      <c r="B377" s="33">
        <v>3053</v>
      </c>
      <c r="C377" s="33" t="s">
        <v>481</v>
      </c>
      <c r="D377" s="16"/>
      <c r="E377" s="48">
        <v>108542</v>
      </c>
      <c r="F377" s="48">
        <v>1195.3414634146343</v>
      </c>
      <c r="G377" s="48">
        <f t="shared" si="65"/>
        <v>109737.34146341463</v>
      </c>
      <c r="H377" s="16"/>
      <c r="I377" s="16"/>
      <c r="J377" s="48">
        <v>68205.090747959825</v>
      </c>
      <c r="K377" s="48">
        <v>623.85294117674948</v>
      </c>
      <c r="L377" s="48">
        <f t="shared" si="66"/>
        <v>68828.943689136577</v>
      </c>
      <c r="M377" s="16"/>
      <c r="N377" s="48">
        <v>55354</v>
      </c>
      <c r="O377" s="48">
        <v>349.27272727272731</v>
      </c>
      <c r="P377" s="48">
        <f t="shared" si="67"/>
        <v>55703.272727272728</v>
      </c>
      <c r="Q377" s="16"/>
      <c r="R377" s="48">
        <v>160832.796875</v>
      </c>
      <c r="S377" s="48">
        <v>188</v>
      </c>
      <c r="T377" s="48">
        <v>161020.796875</v>
      </c>
    </row>
    <row r="378" spans="1:20" ht="15.5" x14ac:dyDescent="0.35">
      <c r="A378" s="33" t="s">
        <v>438</v>
      </c>
      <c r="B378" s="33">
        <v>3054</v>
      </c>
      <c r="C378" s="33" t="s">
        <v>482</v>
      </c>
      <c r="D378" s="16"/>
      <c r="E378" s="48">
        <v>10401</v>
      </c>
      <c r="F378" s="48">
        <v>2929</v>
      </c>
      <c r="G378" s="48">
        <f t="shared" si="65"/>
        <v>13330</v>
      </c>
      <c r="H378" s="16"/>
      <c r="I378" s="16"/>
      <c r="J378" s="48">
        <v>10769.873626374398</v>
      </c>
      <c r="K378" s="48">
        <v>5858</v>
      </c>
      <c r="L378" s="48">
        <f t="shared" si="66"/>
        <v>16627.873626374399</v>
      </c>
      <c r="M378" s="16"/>
      <c r="N378" s="48">
        <v>8333</v>
      </c>
      <c r="O378" s="48">
        <v>2435</v>
      </c>
      <c r="P378" s="48">
        <f t="shared" si="67"/>
        <v>10768</v>
      </c>
      <c r="Q378" s="16"/>
      <c r="R378" s="48">
        <v>6103</v>
      </c>
      <c r="S378" s="48">
        <v>3422</v>
      </c>
      <c r="T378" s="48">
        <v>9525</v>
      </c>
    </row>
    <row r="379" spans="1:20" s="66" customFormat="1" ht="15.5" x14ac:dyDescent="0.35">
      <c r="A379" s="34" t="s">
        <v>490</v>
      </c>
      <c r="B379" s="34"/>
      <c r="C379" s="34"/>
      <c r="D379" s="32"/>
      <c r="E379" s="120">
        <f>SUM(E328:E378)</f>
        <v>8083189.0985868266</v>
      </c>
      <c r="F379" s="120">
        <f t="shared" ref="F379:G379" si="68">SUM(F328:F378)</f>
        <v>5950024.4904074371</v>
      </c>
      <c r="G379" s="120">
        <f t="shared" si="68"/>
        <v>14033213.588994263</v>
      </c>
      <c r="H379" s="32"/>
      <c r="I379" s="32"/>
      <c r="J379" s="49">
        <f>SUM(J328:J378)</f>
        <v>9527002.3648744784</v>
      </c>
      <c r="K379" s="49">
        <f t="shared" ref="K379:L379" si="69">SUM(K328:K378)</f>
        <v>6259525.0816905713</v>
      </c>
      <c r="L379" s="49">
        <f t="shared" si="69"/>
        <v>15786527.446565051</v>
      </c>
      <c r="M379" s="32"/>
      <c r="N379" s="49">
        <f>SUM(N328:N378)</f>
        <v>6216176.2966807466</v>
      </c>
      <c r="O379" s="49">
        <f t="shared" ref="O379:P379" si="70">SUM(O328:O378)</f>
        <v>4735959.2201386886</v>
      </c>
      <c r="P379" s="49">
        <f t="shared" si="70"/>
        <v>10952135.516819436</v>
      </c>
      <c r="Q379" s="32"/>
      <c r="R379" s="49">
        <f>SUM(R328:R378)</f>
        <v>9324248.2255859375</v>
      </c>
      <c r="S379" s="49">
        <f t="shared" ref="S379:T379" si="71">SUM(S328:S378)</f>
        <v>5908406.8959960938</v>
      </c>
      <c r="T379" s="49">
        <f t="shared" si="71"/>
        <v>15232655.094726563</v>
      </c>
    </row>
    <row r="380" spans="1:20" s="66" customFormat="1" ht="15.5" x14ac:dyDescent="0.35">
      <c r="A380" s="32"/>
      <c r="B380" s="32"/>
      <c r="C380" s="32"/>
      <c r="D380" s="32"/>
      <c r="E380" s="121"/>
      <c r="F380" s="121"/>
      <c r="G380" s="120"/>
      <c r="H380" s="32"/>
      <c r="I380" s="32"/>
      <c r="J380" s="111"/>
      <c r="K380" s="111"/>
      <c r="L380" s="111"/>
      <c r="M380" s="32"/>
      <c r="N380" s="67"/>
      <c r="O380" s="67"/>
      <c r="P380" s="67"/>
      <c r="Q380" s="32"/>
      <c r="R380" s="67"/>
      <c r="S380" s="67"/>
      <c r="T380" s="67"/>
    </row>
    <row r="381" spans="1:20" s="66" customFormat="1" ht="15.5" x14ac:dyDescent="0.35">
      <c r="A381" s="34" t="s">
        <v>494</v>
      </c>
      <c r="B381" s="34">
        <v>301</v>
      </c>
      <c r="C381" s="34" t="s">
        <v>491</v>
      </c>
      <c r="D381" s="32"/>
      <c r="E381" s="122">
        <v>14183938.524951778</v>
      </c>
      <c r="F381" s="122">
        <v>11420756.793752477</v>
      </c>
      <c r="G381" s="120">
        <f t="shared" ref="G381" si="72">SUM(G330:G380)</f>
        <v>27403618.809838042</v>
      </c>
      <c r="H381" s="32"/>
      <c r="I381" s="32"/>
      <c r="J381" s="109">
        <v>11459640.352028573</v>
      </c>
      <c r="K381" s="109">
        <v>8109954.4610110139</v>
      </c>
      <c r="L381" s="110">
        <f t="shared" ref="L381:L383" si="73">J381+K381</f>
        <v>19569594.813039586</v>
      </c>
      <c r="M381" s="32"/>
      <c r="N381" s="49">
        <v>8738121.3858449012</v>
      </c>
      <c r="O381" s="49">
        <v>7529511.2407228518</v>
      </c>
      <c r="P381" s="49">
        <f>N381+O381</f>
        <v>16267632.626567753</v>
      </c>
      <c r="Q381" s="32"/>
      <c r="R381" s="49">
        <v>14231707</v>
      </c>
      <c r="S381" s="49">
        <v>10012462</v>
      </c>
      <c r="T381" s="49">
        <v>24244168</v>
      </c>
    </row>
    <row r="382" spans="1:20" s="66" customFormat="1" ht="15.5" x14ac:dyDescent="0.35">
      <c r="A382" s="32"/>
      <c r="B382" s="32"/>
      <c r="C382" s="32"/>
      <c r="D382" s="32"/>
      <c r="E382" s="67"/>
      <c r="F382" s="67"/>
      <c r="G382" s="67"/>
      <c r="H382" s="32"/>
      <c r="I382" s="32"/>
      <c r="J382" s="67"/>
      <c r="K382" s="67"/>
      <c r="L382" s="67"/>
      <c r="M382" s="32"/>
      <c r="N382" s="67"/>
      <c r="O382" s="67"/>
      <c r="P382" s="67"/>
      <c r="Q382" s="32"/>
      <c r="R382" s="67"/>
      <c r="S382" s="67"/>
      <c r="T382" s="67"/>
    </row>
    <row r="383" spans="1:20" s="66" customFormat="1" ht="15.5" x14ac:dyDescent="0.35">
      <c r="A383" s="34" t="s">
        <v>492</v>
      </c>
      <c r="B383" s="34"/>
      <c r="C383" s="34"/>
      <c r="D383" s="32"/>
      <c r="E383" s="112"/>
      <c r="F383" s="112"/>
      <c r="G383" s="110">
        <f t="shared" ref="G383" si="74">E383+F383</f>
        <v>0</v>
      </c>
      <c r="H383" s="32"/>
      <c r="I383" s="32"/>
      <c r="J383" s="112">
        <v>8766</v>
      </c>
      <c r="K383" s="112">
        <v>4897</v>
      </c>
      <c r="L383" s="110">
        <f t="shared" si="73"/>
        <v>13663</v>
      </c>
      <c r="M383" s="32"/>
      <c r="N383" s="63">
        <v>96755</v>
      </c>
      <c r="O383" s="63">
        <v>6490</v>
      </c>
      <c r="P383" s="63">
        <f>SUM(N383:O383)</f>
        <v>103245</v>
      </c>
      <c r="Q383" s="32"/>
      <c r="R383" s="63">
        <v>120157</v>
      </c>
      <c r="S383" s="63">
        <v>5657</v>
      </c>
      <c r="T383" s="63">
        <f>SUM(R383:S383)</f>
        <v>125814</v>
      </c>
    </row>
    <row r="384" spans="1:20" ht="15.5" x14ac:dyDescent="0.35">
      <c r="A384" s="16"/>
      <c r="B384" s="16"/>
      <c r="C384" s="16"/>
      <c r="D384" s="16"/>
      <c r="E384" s="50"/>
      <c r="F384" s="50"/>
      <c r="G384" s="50"/>
      <c r="H384" s="16"/>
      <c r="I384" s="16"/>
      <c r="J384" s="50"/>
      <c r="K384" s="50"/>
      <c r="L384" s="50"/>
      <c r="M384" s="16"/>
      <c r="N384" s="50"/>
      <c r="O384" s="50"/>
      <c r="P384" s="50"/>
      <c r="Q384" s="16"/>
      <c r="R384" s="50"/>
      <c r="S384" s="50"/>
      <c r="T384" s="50"/>
    </row>
    <row r="385" spans="1:20" s="66" customFormat="1" ht="15.5" x14ac:dyDescent="0.35">
      <c r="A385" s="34" t="s">
        <v>493</v>
      </c>
      <c r="B385" s="34"/>
      <c r="C385" s="34"/>
      <c r="D385" s="32"/>
      <c r="E385" s="49">
        <f>E4+E253+E326+E156+E88+E381+E226+E45+E128+E278+E201+E379+E383</f>
        <v>50480450.40910919</v>
      </c>
      <c r="F385" s="49">
        <f>F4+F253+F326+F156+F88+F381+F226+F45+F128+F278+F201+F379+F383</f>
        <v>38745046.590890825</v>
      </c>
      <c r="G385" s="49">
        <f>G4+G253+G326+G156+G88+G381+G226+G45+G128+G278+G201+G379+G383</f>
        <v>91024420.491133809</v>
      </c>
      <c r="H385" s="32"/>
      <c r="I385" s="32"/>
      <c r="J385" s="49">
        <f>J4+J253+J326+J156+J88+J381+J226+J45+J128+J278+J201+J379+J383</f>
        <v>54749684.000002667</v>
      </c>
      <c r="K385" s="49">
        <f>K4+K253+K326+K156+K88+K381+K226+K45+K128+K278+K201+K379+K383</f>
        <v>32554053.999998573</v>
      </c>
      <c r="L385" s="49">
        <f>L4+L253+L326+L156+L88+L381+L226+L45+L128+L278+L201+L379+L383</f>
        <v>87303738.000001237</v>
      </c>
      <c r="M385" s="32"/>
      <c r="N385" s="49">
        <f>N4+N253+N326+N156+N88+N381+N226+N45+N128+N278+N201+N379+N383</f>
        <v>36230025.065208197</v>
      </c>
      <c r="O385" s="49">
        <f>O4+O253+O326+O156+O88+O381+O226+O45+O128+O278+O201+O379+O383</f>
        <v>28653024.545587998</v>
      </c>
      <c r="P385" s="49">
        <f>P4+P253+P326+P156+P88+P381+P226+P45+P128+P278+P201+P379+P383</f>
        <v>64883049.610796198</v>
      </c>
      <c r="Q385" s="32"/>
      <c r="R385" s="49">
        <f>R4+R253+R326+R156+R88+R381+R226+R45+R128+R278+R201+R379+R383</f>
        <v>52349858.287101269</v>
      </c>
      <c r="S385" s="49">
        <f>S4+S253+S326+S156+S88+S381+S226+S45+S128+S278+S201+S379+S383</f>
        <v>36632284.696719281</v>
      </c>
      <c r="T385" s="49">
        <f>T4+T253+T326+T156+T88+T381+T226+T45+T128+T278+T201+T379+T383</f>
        <v>88982142.240290269</v>
      </c>
    </row>
    <row r="386" spans="1:20" x14ac:dyDescent="0.35">
      <c r="E386" s="68"/>
      <c r="F386" s="68"/>
      <c r="G386" s="68"/>
      <c r="J386" s="68"/>
      <c r="K386" s="68"/>
      <c r="L386" s="68"/>
      <c r="N386" s="68"/>
      <c r="O386" s="68"/>
      <c r="P386" s="68"/>
      <c r="R386" s="68"/>
      <c r="S386" s="68"/>
      <c r="T386" s="68"/>
    </row>
    <row r="387" spans="1:20" x14ac:dyDescent="0.35">
      <c r="E387" s="68"/>
      <c r="F387" s="68"/>
      <c r="G387" s="68"/>
      <c r="J387" s="68"/>
      <c r="K387" s="68"/>
      <c r="L387" s="68"/>
      <c r="N387" s="68"/>
      <c r="O387" s="68"/>
      <c r="P387" s="68"/>
      <c r="R387" s="68"/>
      <c r="S387" s="68"/>
      <c r="T387" s="68"/>
    </row>
    <row r="388" spans="1:20" x14ac:dyDescent="0.35">
      <c r="E388" s="68"/>
      <c r="F388" s="68"/>
      <c r="G388" s="68"/>
      <c r="J388" s="68"/>
      <c r="K388" s="68"/>
      <c r="L388" s="68"/>
      <c r="N388" s="68"/>
      <c r="O388" s="68"/>
      <c r="P388" s="68"/>
      <c r="R388" s="68"/>
      <c r="S388" s="68"/>
      <c r="T388" s="68"/>
    </row>
    <row r="389" spans="1:20" x14ac:dyDescent="0.35">
      <c r="E389" s="68"/>
      <c r="F389" s="68"/>
      <c r="G389" s="68"/>
      <c r="J389" s="68"/>
      <c r="K389" s="68"/>
      <c r="L389" s="68"/>
      <c r="N389" s="68"/>
      <c r="O389" s="68"/>
      <c r="P389" s="68"/>
      <c r="R389" s="68"/>
      <c r="S389" s="68"/>
      <c r="T389" s="68"/>
    </row>
    <row r="390" spans="1:20" x14ac:dyDescent="0.35">
      <c r="E390" s="68"/>
      <c r="F390" s="68"/>
      <c r="G390" s="68"/>
      <c r="J390" s="68"/>
      <c r="K390" s="68"/>
      <c r="L390" s="68"/>
      <c r="N390" s="68"/>
      <c r="O390" s="68"/>
      <c r="P390" s="68"/>
      <c r="R390" s="68"/>
      <c r="S390" s="68"/>
      <c r="T390" s="68"/>
    </row>
    <row r="391" spans="1:20" x14ac:dyDescent="0.35">
      <c r="E391" s="68"/>
      <c r="F391" s="68"/>
      <c r="G391" s="68"/>
      <c r="J391" s="68"/>
      <c r="K391" s="68"/>
      <c r="L391" s="68"/>
      <c r="N391" s="68"/>
      <c r="O391" s="68"/>
      <c r="P391" s="68"/>
      <c r="R391" s="68"/>
      <c r="S391" s="68"/>
      <c r="T391" s="68"/>
    </row>
    <row r="392" spans="1:20" x14ac:dyDescent="0.35">
      <c r="E392" s="68"/>
      <c r="F392" s="68"/>
      <c r="G392" s="68"/>
      <c r="J392" s="68"/>
      <c r="K392" s="68"/>
      <c r="L392" s="68"/>
      <c r="N392" s="68"/>
      <c r="O392" s="68"/>
      <c r="P392" s="68"/>
      <c r="R392" s="68"/>
      <c r="S392" s="68"/>
      <c r="T392" s="68"/>
    </row>
    <row r="393" spans="1:20" x14ac:dyDescent="0.35">
      <c r="E393" s="68"/>
      <c r="F393" s="68"/>
      <c r="G393" s="68"/>
      <c r="J393" s="68"/>
      <c r="K393" s="68"/>
      <c r="L393" s="68"/>
      <c r="N393" s="68"/>
      <c r="O393" s="68"/>
      <c r="P393" s="68"/>
      <c r="R393" s="68"/>
      <c r="S393" s="68"/>
      <c r="T393" s="68"/>
    </row>
    <row r="394" spans="1:20" x14ac:dyDescent="0.35">
      <c r="E394" s="68"/>
      <c r="F394" s="68"/>
      <c r="G394" s="68"/>
      <c r="J394" s="68"/>
      <c r="K394" s="68"/>
      <c r="L394" s="68"/>
      <c r="N394" s="68"/>
      <c r="O394" s="68"/>
      <c r="P394" s="68"/>
      <c r="R394" s="68"/>
      <c r="S394" s="68"/>
      <c r="T394" s="68"/>
    </row>
    <row r="395" spans="1:20" x14ac:dyDescent="0.35">
      <c r="E395" s="68"/>
      <c r="F395" s="68"/>
      <c r="G395" s="68"/>
      <c r="J395" s="68"/>
      <c r="K395" s="68"/>
      <c r="L395" s="68"/>
      <c r="N395" s="68"/>
      <c r="O395" s="68"/>
      <c r="P395" s="68"/>
      <c r="R395" s="68"/>
      <c r="S395" s="68"/>
      <c r="T395" s="68"/>
    </row>
    <row r="396" spans="1:20" x14ac:dyDescent="0.35">
      <c r="E396" s="68"/>
      <c r="F396" s="68"/>
      <c r="G396" s="68"/>
      <c r="J396" s="68"/>
      <c r="K396" s="68"/>
      <c r="L396" s="68"/>
      <c r="N396" s="68"/>
      <c r="O396" s="68"/>
      <c r="P396" s="68"/>
      <c r="R396" s="68"/>
      <c r="S396" s="68"/>
      <c r="T396" s="68"/>
    </row>
    <row r="397" spans="1:20" x14ac:dyDescent="0.35">
      <c r="E397" s="68"/>
      <c r="F397" s="68"/>
      <c r="G397" s="68"/>
      <c r="J397" s="68"/>
      <c r="K397" s="68"/>
      <c r="L397" s="68"/>
      <c r="N397" s="68"/>
      <c r="O397" s="68"/>
      <c r="P397" s="68"/>
      <c r="R397" s="68"/>
      <c r="S397" s="68"/>
      <c r="T397" s="68"/>
    </row>
    <row r="398" spans="1:20" x14ac:dyDescent="0.35">
      <c r="E398" s="68"/>
      <c r="F398" s="68"/>
      <c r="G398" s="68"/>
      <c r="J398" s="68"/>
      <c r="K398" s="68"/>
      <c r="L398" s="68"/>
      <c r="N398" s="68"/>
      <c r="O398" s="68"/>
      <c r="P398" s="68"/>
      <c r="R398" s="68"/>
      <c r="S398" s="68"/>
      <c r="T398" s="68"/>
    </row>
    <row r="399" spans="1:20" x14ac:dyDescent="0.35">
      <c r="E399" s="68"/>
      <c r="F399" s="68"/>
      <c r="G399" s="68"/>
      <c r="J399" s="68"/>
      <c r="K399" s="68"/>
      <c r="L399" s="68"/>
      <c r="N399" s="68"/>
      <c r="O399" s="68"/>
      <c r="P399" s="68"/>
      <c r="R399" s="68"/>
      <c r="S399" s="68"/>
      <c r="T399" s="68"/>
    </row>
    <row r="400" spans="1:20" x14ac:dyDescent="0.35">
      <c r="E400" s="68"/>
      <c r="F400" s="68"/>
      <c r="G400" s="68"/>
      <c r="J400" s="68"/>
      <c r="K400" s="68"/>
      <c r="L400" s="68"/>
      <c r="N400" s="68"/>
      <c r="O400" s="68"/>
      <c r="P400" s="68"/>
      <c r="R400" s="68"/>
      <c r="S400" s="68"/>
      <c r="T400" s="68"/>
    </row>
    <row r="401" spans="5:20" x14ac:dyDescent="0.35">
      <c r="E401" s="68"/>
      <c r="F401" s="68"/>
      <c r="G401" s="68"/>
      <c r="J401" s="68"/>
      <c r="K401" s="68"/>
      <c r="L401" s="68"/>
      <c r="N401" s="68"/>
      <c r="O401" s="68"/>
      <c r="P401" s="68"/>
      <c r="R401" s="68"/>
      <c r="S401" s="68"/>
      <c r="T401" s="68"/>
    </row>
    <row r="402" spans="5:20" x14ac:dyDescent="0.35">
      <c r="E402" s="68"/>
      <c r="F402" s="68"/>
      <c r="G402" s="68"/>
      <c r="J402" s="68"/>
      <c r="K402" s="68"/>
      <c r="L402" s="68"/>
      <c r="N402" s="68"/>
      <c r="O402" s="68"/>
      <c r="P402" s="68"/>
      <c r="R402" s="68"/>
      <c r="S402" s="68"/>
      <c r="T402" s="68"/>
    </row>
    <row r="403" spans="5:20" x14ac:dyDescent="0.35">
      <c r="E403" s="68"/>
      <c r="F403" s="68"/>
      <c r="G403" s="68"/>
      <c r="J403" s="68"/>
      <c r="K403" s="68"/>
      <c r="L403" s="68"/>
      <c r="N403" s="68"/>
      <c r="O403" s="68"/>
      <c r="P403" s="68"/>
      <c r="R403" s="68"/>
      <c r="S403" s="68"/>
      <c r="T403" s="68"/>
    </row>
    <row r="404" spans="5:20" x14ac:dyDescent="0.35">
      <c r="E404" s="68"/>
      <c r="F404" s="68"/>
      <c r="G404" s="68"/>
      <c r="J404" s="68"/>
      <c r="K404" s="68"/>
      <c r="L404" s="68"/>
      <c r="N404" s="68"/>
      <c r="O404" s="68"/>
      <c r="P404" s="68"/>
      <c r="R404" s="68"/>
      <c r="S404" s="68"/>
      <c r="T404" s="68"/>
    </row>
    <row r="405" spans="5:20" x14ac:dyDescent="0.35">
      <c r="E405" s="68"/>
      <c r="F405" s="68"/>
      <c r="G405" s="68"/>
      <c r="J405" s="68"/>
      <c r="K405" s="68"/>
      <c r="L405" s="68"/>
      <c r="N405" s="68"/>
      <c r="O405" s="68"/>
      <c r="P405" s="68"/>
      <c r="R405" s="68"/>
      <c r="S405" s="68"/>
      <c r="T405" s="68"/>
    </row>
    <row r="406" spans="5:20" x14ac:dyDescent="0.35">
      <c r="E406" s="68"/>
      <c r="F406" s="68"/>
      <c r="G406" s="68"/>
      <c r="J406" s="68"/>
      <c r="K406" s="68"/>
      <c r="L406" s="68"/>
      <c r="N406" s="68"/>
      <c r="O406" s="68"/>
      <c r="P406" s="68"/>
      <c r="R406" s="68"/>
      <c r="S406" s="68"/>
      <c r="T406" s="68"/>
    </row>
    <row r="407" spans="5:20" x14ac:dyDescent="0.35">
      <c r="E407" s="68"/>
      <c r="F407" s="68"/>
      <c r="G407" s="68"/>
      <c r="J407" s="68"/>
      <c r="K407" s="68"/>
      <c r="L407" s="68"/>
      <c r="N407" s="68"/>
      <c r="O407" s="68"/>
      <c r="P407" s="68"/>
      <c r="R407" s="68"/>
      <c r="S407" s="68"/>
      <c r="T407" s="68"/>
    </row>
    <row r="408" spans="5:20" x14ac:dyDescent="0.35">
      <c r="E408" s="68"/>
      <c r="F408" s="68"/>
      <c r="G408" s="68"/>
      <c r="J408" s="68"/>
      <c r="K408" s="68"/>
      <c r="L408" s="68"/>
      <c r="N408" s="68"/>
      <c r="O408" s="68"/>
      <c r="P408" s="68"/>
      <c r="R408" s="68"/>
      <c r="S408" s="68"/>
      <c r="T408" s="68"/>
    </row>
    <row r="409" spans="5:20" x14ac:dyDescent="0.35">
      <c r="E409" s="68"/>
      <c r="F409" s="68"/>
      <c r="G409" s="68"/>
      <c r="J409" s="68"/>
      <c r="K409" s="68"/>
      <c r="L409" s="68"/>
      <c r="N409" s="68"/>
      <c r="O409" s="68"/>
      <c r="P409" s="68"/>
      <c r="R409" s="68"/>
      <c r="S409" s="68"/>
      <c r="T409" s="68"/>
    </row>
    <row r="410" spans="5:20" x14ac:dyDescent="0.35">
      <c r="E410" s="68"/>
      <c r="F410" s="68"/>
      <c r="G410" s="68"/>
      <c r="J410" s="68"/>
      <c r="K410" s="68"/>
      <c r="L410" s="68"/>
      <c r="N410" s="68"/>
      <c r="O410" s="68"/>
      <c r="P410" s="68"/>
      <c r="R410" s="68"/>
      <c r="S410" s="68"/>
      <c r="T410" s="68"/>
    </row>
    <row r="411" spans="5:20" x14ac:dyDescent="0.35">
      <c r="E411" s="68"/>
      <c r="F411" s="68"/>
      <c r="G411" s="68"/>
      <c r="J411" s="68"/>
      <c r="K411" s="68"/>
      <c r="L411" s="68"/>
      <c r="N411" s="68"/>
      <c r="O411" s="68"/>
      <c r="P411" s="68"/>
      <c r="R411" s="68"/>
      <c r="S411" s="68"/>
      <c r="T411" s="68"/>
    </row>
    <row r="412" spans="5:20" x14ac:dyDescent="0.35">
      <c r="E412" s="68"/>
      <c r="F412" s="68"/>
      <c r="G412" s="68"/>
      <c r="J412" s="68"/>
      <c r="K412" s="68"/>
      <c r="L412" s="68"/>
      <c r="N412" s="68"/>
      <c r="O412" s="68"/>
      <c r="P412" s="68"/>
      <c r="R412" s="68"/>
      <c r="S412" s="68"/>
      <c r="T412" s="68"/>
    </row>
    <row r="413" spans="5:20" x14ac:dyDescent="0.35">
      <c r="E413" s="68"/>
      <c r="F413" s="68"/>
      <c r="G413" s="68"/>
      <c r="J413" s="68"/>
      <c r="K413" s="68"/>
      <c r="L413" s="68"/>
      <c r="N413" s="68"/>
      <c r="O413" s="68"/>
      <c r="P413" s="68"/>
      <c r="R413" s="68"/>
      <c r="S413" s="68"/>
      <c r="T413" s="68"/>
    </row>
    <row r="414" spans="5:20" x14ac:dyDescent="0.35">
      <c r="E414" s="68"/>
      <c r="F414" s="68"/>
      <c r="G414" s="68"/>
      <c r="J414" s="68"/>
      <c r="K414" s="68"/>
      <c r="L414" s="68"/>
      <c r="N414" s="68"/>
      <c r="O414" s="68"/>
      <c r="P414" s="68"/>
      <c r="R414" s="68"/>
      <c r="S414" s="68"/>
      <c r="T414" s="68"/>
    </row>
    <row r="415" spans="5:20" x14ac:dyDescent="0.35">
      <c r="E415" s="68"/>
      <c r="F415" s="68"/>
      <c r="G415" s="68"/>
      <c r="J415" s="68"/>
      <c r="K415" s="68"/>
      <c r="L415" s="68"/>
      <c r="N415" s="68"/>
      <c r="O415" s="68"/>
      <c r="P415" s="68"/>
      <c r="R415" s="68"/>
      <c r="S415" s="68"/>
      <c r="T415" s="68"/>
    </row>
    <row r="416" spans="5:20" x14ac:dyDescent="0.35">
      <c r="E416" s="68"/>
      <c r="F416" s="68"/>
      <c r="G416" s="68"/>
      <c r="J416" s="68"/>
      <c r="K416" s="68"/>
      <c r="L416" s="68"/>
      <c r="N416" s="68"/>
      <c r="O416" s="68"/>
      <c r="P416" s="68"/>
      <c r="R416" s="68"/>
      <c r="S416" s="68"/>
      <c r="T416" s="68"/>
    </row>
    <row r="417" spans="5:20" x14ac:dyDescent="0.35">
      <c r="E417" s="68"/>
      <c r="F417" s="68"/>
      <c r="G417" s="68"/>
      <c r="J417" s="68"/>
      <c r="K417" s="68"/>
      <c r="L417" s="68"/>
      <c r="N417" s="68"/>
      <c r="O417" s="68"/>
      <c r="P417" s="68"/>
      <c r="R417" s="68"/>
      <c r="S417" s="68"/>
      <c r="T417" s="68"/>
    </row>
    <row r="418" spans="5:20" x14ac:dyDescent="0.35">
      <c r="E418" s="68"/>
      <c r="F418" s="68"/>
      <c r="G418" s="68"/>
      <c r="J418" s="68"/>
      <c r="K418" s="68"/>
      <c r="L418" s="68"/>
      <c r="N418" s="68"/>
      <c r="O418" s="68"/>
      <c r="P418" s="68"/>
      <c r="R418" s="68"/>
      <c r="S418" s="68"/>
      <c r="T418" s="68"/>
    </row>
    <row r="419" spans="5:20" x14ac:dyDescent="0.35">
      <c r="E419" s="68"/>
      <c r="F419" s="68"/>
      <c r="G419" s="68"/>
      <c r="J419" s="68"/>
      <c r="K419" s="68"/>
      <c r="L419" s="68"/>
      <c r="N419" s="68"/>
      <c r="O419" s="68"/>
      <c r="P419" s="68"/>
      <c r="R419" s="68"/>
      <c r="S419" s="68"/>
      <c r="T419" s="68"/>
    </row>
    <row r="420" spans="5:20" x14ac:dyDescent="0.35">
      <c r="E420" s="68"/>
      <c r="F420" s="68"/>
      <c r="G420" s="68"/>
      <c r="J420" s="68"/>
      <c r="K420" s="68"/>
      <c r="L420" s="68"/>
      <c r="N420" s="68"/>
      <c r="O420" s="68"/>
      <c r="P420" s="68"/>
      <c r="R420" s="68"/>
      <c r="S420" s="68"/>
      <c r="T420" s="68"/>
    </row>
    <row r="421" spans="5:20" x14ac:dyDescent="0.35">
      <c r="E421" s="68"/>
      <c r="F421" s="68"/>
      <c r="G421" s="68"/>
      <c r="J421" s="68"/>
      <c r="K421" s="68"/>
      <c r="L421" s="68"/>
      <c r="N421" s="68"/>
      <c r="O421" s="68"/>
      <c r="P421" s="68"/>
      <c r="R421" s="68"/>
      <c r="S421" s="68"/>
      <c r="T421" s="68"/>
    </row>
    <row r="422" spans="5:20" x14ac:dyDescent="0.35">
      <c r="E422" s="68"/>
      <c r="F422" s="68"/>
      <c r="G422" s="68"/>
      <c r="J422" s="68"/>
      <c r="K422" s="68"/>
      <c r="L422" s="68"/>
      <c r="N422" s="68"/>
      <c r="O422" s="68"/>
      <c r="P422" s="68"/>
      <c r="R422" s="68"/>
      <c r="S422" s="68"/>
      <c r="T422" s="68"/>
    </row>
    <row r="423" spans="5:20" x14ac:dyDescent="0.35">
      <c r="E423" s="68"/>
      <c r="F423" s="68"/>
      <c r="G423" s="68"/>
      <c r="J423" s="68"/>
      <c r="K423" s="68"/>
      <c r="L423" s="68"/>
      <c r="N423" s="68"/>
      <c r="O423" s="68"/>
      <c r="P423" s="68"/>
      <c r="R423" s="68"/>
      <c r="S423" s="68"/>
      <c r="T423" s="68"/>
    </row>
    <row r="424" spans="5:20" x14ac:dyDescent="0.35">
      <c r="E424" s="68"/>
      <c r="F424" s="68"/>
      <c r="G424" s="68"/>
      <c r="J424" s="68"/>
      <c r="K424" s="68"/>
      <c r="L424" s="68"/>
      <c r="N424" s="68"/>
      <c r="O424" s="68"/>
      <c r="P424" s="68"/>
      <c r="R424" s="68"/>
      <c r="S424" s="68"/>
      <c r="T424" s="68"/>
    </row>
    <row r="425" spans="5:20" x14ac:dyDescent="0.35">
      <c r="E425" s="68"/>
      <c r="F425" s="68"/>
      <c r="G425" s="68"/>
      <c r="J425" s="68"/>
      <c r="K425" s="68"/>
      <c r="L425" s="68"/>
      <c r="N425" s="68"/>
      <c r="O425" s="68"/>
      <c r="P425" s="68"/>
      <c r="R425" s="68"/>
      <c r="S425" s="68"/>
      <c r="T425" s="68"/>
    </row>
    <row r="426" spans="5:20" x14ac:dyDescent="0.35">
      <c r="E426" s="68"/>
      <c r="F426" s="68"/>
      <c r="G426" s="68"/>
      <c r="J426" s="68"/>
      <c r="K426" s="68"/>
      <c r="L426" s="68"/>
      <c r="N426" s="68"/>
      <c r="O426" s="68"/>
      <c r="P426" s="68"/>
      <c r="R426" s="68"/>
      <c r="S426" s="68"/>
      <c r="T426" s="68"/>
    </row>
    <row r="427" spans="5:20" x14ac:dyDescent="0.35">
      <c r="E427" s="68"/>
      <c r="F427" s="68"/>
      <c r="G427" s="68"/>
      <c r="J427" s="68"/>
      <c r="K427" s="68"/>
      <c r="L427" s="68"/>
      <c r="N427" s="68"/>
      <c r="O427" s="68"/>
      <c r="P427" s="68"/>
      <c r="R427" s="68"/>
      <c r="S427" s="68"/>
      <c r="T427" s="68"/>
    </row>
    <row r="428" spans="5:20" x14ac:dyDescent="0.35">
      <c r="E428" s="68"/>
      <c r="F428" s="68"/>
      <c r="G428" s="68"/>
      <c r="J428" s="68"/>
      <c r="K428" s="68"/>
      <c r="L428" s="68"/>
      <c r="N428" s="68"/>
      <c r="O428" s="68"/>
      <c r="P428" s="68"/>
      <c r="R428" s="68"/>
      <c r="S428" s="68"/>
      <c r="T428" s="68"/>
    </row>
    <row r="429" spans="5:20" x14ac:dyDescent="0.35">
      <c r="E429" s="68"/>
      <c r="F429" s="68"/>
      <c r="G429" s="68"/>
      <c r="J429" s="68"/>
      <c r="K429" s="68"/>
      <c r="L429" s="68"/>
      <c r="N429" s="68"/>
      <c r="O429" s="68"/>
      <c r="P429" s="68"/>
      <c r="R429" s="68"/>
      <c r="S429" s="68"/>
      <c r="T429" s="68"/>
    </row>
    <row r="430" spans="5:20" x14ac:dyDescent="0.35">
      <c r="E430" s="68"/>
      <c r="F430" s="68"/>
      <c r="G430" s="68"/>
      <c r="J430" s="68"/>
      <c r="K430" s="68"/>
      <c r="L430" s="68"/>
      <c r="N430" s="68"/>
      <c r="O430" s="68"/>
      <c r="P430" s="68"/>
      <c r="R430" s="68"/>
      <c r="S430" s="68"/>
      <c r="T430" s="68"/>
    </row>
    <row r="431" spans="5:20" x14ac:dyDescent="0.35">
      <c r="E431" s="68"/>
      <c r="F431" s="68"/>
      <c r="G431" s="68"/>
      <c r="J431" s="68"/>
      <c r="K431" s="68"/>
      <c r="L431" s="68"/>
      <c r="N431" s="68"/>
      <c r="O431" s="68"/>
      <c r="P431" s="68"/>
      <c r="R431" s="68"/>
      <c r="S431" s="68"/>
      <c r="T431" s="68"/>
    </row>
    <row r="432" spans="5:20" x14ac:dyDescent="0.35">
      <c r="E432" s="68"/>
      <c r="F432" s="68"/>
      <c r="G432" s="68"/>
      <c r="J432" s="68"/>
      <c r="K432" s="68"/>
      <c r="L432" s="68"/>
      <c r="N432" s="68"/>
      <c r="O432" s="68"/>
      <c r="P432" s="68"/>
      <c r="R432" s="68"/>
      <c r="S432" s="68"/>
      <c r="T432" s="68"/>
    </row>
    <row r="433" spans="5:20" x14ac:dyDescent="0.35">
      <c r="E433" s="68"/>
      <c r="F433" s="68"/>
      <c r="G433" s="68"/>
      <c r="J433" s="68"/>
      <c r="K433" s="68"/>
      <c r="L433" s="68"/>
      <c r="N433" s="68"/>
      <c r="O433" s="68"/>
      <c r="P433" s="68"/>
      <c r="R433" s="68"/>
      <c r="S433" s="68"/>
      <c r="T433" s="68"/>
    </row>
    <row r="434" spans="5:20" x14ac:dyDescent="0.35">
      <c r="E434" s="68"/>
      <c r="F434" s="68"/>
      <c r="G434" s="68"/>
      <c r="J434" s="68"/>
      <c r="K434" s="68"/>
      <c r="L434" s="68"/>
      <c r="N434" s="68"/>
      <c r="O434" s="68"/>
      <c r="P434" s="68"/>
      <c r="R434" s="68"/>
      <c r="S434" s="68"/>
      <c r="T434" s="68"/>
    </row>
    <row r="435" spans="5:20" x14ac:dyDescent="0.35">
      <c r="E435" s="68"/>
      <c r="F435" s="68"/>
      <c r="G435" s="68"/>
      <c r="J435" s="68"/>
      <c r="K435" s="68"/>
      <c r="L435" s="68"/>
      <c r="N435" s="68"/>
      <c r="O435" s="68"/>
      <c r="P435" s="68"/>
      <c r="R435" s="68"/>
      <c r="S435" s="68"/>
      <c r="T435" s="68"/>
    </row>
    <row r="436" spans="5:20" x14ac:dyDescent="0.35">
      <c r="E436" s="68"/>
      <c r="F436" s="68"/>
      <c r="G436" s="68"/>
      <c r="J436" s="68"/>
      <c r="K436" s="68"/>
      <c r="L436" s="68"/>
      <c r="N436" s="68"/>
      <c r="O436" s="68"/>
      <c r="P436" s="68"/>
      <c r="R436" s="68"/>
      <c r="S436" s="68"/>
      <c r="T436" s="68"/>
    </row>
    <row r="437" spans="5:20" x14ac:dyDescent="0.35">
      <c r="E437" s="68"/>
      <c r="F437" s="68"/>
      <c r="G437" s="68"/>
      <c r="J437" s="68"/>
      <c r="K437" s="68"/>
      <c r="L437" s="68"/>
      <c r="N437" s="68"/>
      <c r="O437" s="68"/>
      <c r="P437" s="68"/>
      <c r="R437" s="68"/>
      <c r="S437" s="68"/>
      <c r="T437" s="68"/>
    </row>
    <row r="438" spans="5:20" x14ac:dyDescent="0.35">
      <c r="E438" s="68"/>
      <c r="F438" s="68"/>
      <c r="G438" s="68"/>
      <c r="J438" s="68"/>
      <c r="K438" s="68"/>
      <c r="L438" s="68"/>
      <c r="N438" s="68"/>
      <c r="O438" s="68"/>
      <c r="P438" s="68"/>
      <c r="R438" s="68"/>
      <c r="S438" s="68"/>
      <c r="T438" s="68"/>
    </row>
    <row r="439" spans="5:20" x14ac:dyDescent="0.35">
      <c r="E439" s="68"/>
      <c r="F439" s="68"/>
      <c r="G439" s="68"/>
      <c r="J439" s="68"/>
      <c r="K439" s="68"/>
      <c r="L439" s="68"/>
      <c r="N439" s="68"/>
      <c r="O439" s="68"/>
      <c r="P439" s="68"/>
      <c r="R439" s="68"/>
      <c r="S439" s="68"/>
      <c r="T439" s="68"/>
    </row>
    <row r="440" spans="5:20" x14ac:dyDescent="0.35">
      <c r="E440" s="68"/>
      <c r="F440" s="68"/>
      <c r="G440" s="68"/>
      <c r="J440" s="68"/>
      <c r="K440" s="68"/>
      <c r="L440" s="68"/>
      <c r="N440" s="68"/>
      <c r="O440" s="68"/>
      <c r="P440" s="68"/>
      <c r="R440" s="68"/>
      <c r="S440" s="68"/>
      <c r="T440" s="68"/>
    </row>
    <row r="441" spans="5:20" x14ac:dyDescent="0.35">
      <c r="E441" s="68"/>
      <c r="F441" s="68"/>
      <c r="G441" s="68"/>
      <c r="J441" s="68"/>
      <c r="K441" s="68"/>
      <c r="L441" s="68"/>
      <c r="N441" s="68"/>
      <c r="O441" s="68"/>
      <c r="P441" s="68"/>
      <c r="R441" s="68"/>
      <c r="S441" s="68"/>
      <c r="T441" s="68"/>
    </row>
    <row r="442" spans="5:20" x14ac:dyDescent="0.35">
      <c r="E442" s="68"/>
      <c r="F442" s="68"/>
      <c r="G442" s="68"/>
      <c r="J442" s="68"/>
      <c r="K442" s="68"/>
      <c r="L442" s="68"/>
      <c r="N442" s="68"/>
      <c r="O442" s="68"/>
      <c r="P442" s="68"/>
      <c r="R442" s="68"/>
      <c r="S442" s="68"/>
      <c r="T442" s="68"/>
    </row>
    <row r="443" spans="5:20" x14ac:dyDescent="0.35">
      <c r="E443" s="68"/>
      <c r="F443" s="68"/>
      <c r="G443" s="68"/>
      <c r="J443" s="68"/>
      <c r="K443" s="68"/>
      <c r="L443" s="68"/>
      <c r="N443" s="68"/>
      <c r="O443" s="68"/>
      <c r="P443" s="68"/>
      <c r="R443" s="68"/>
      <c r="S443" s="68"/>
      <c r="T443" s="68"/>
    </row>
    <row r="444" spans="5:20" x14ac:dyDescent="0.35">
      <c r="E444" s="68"/>
      <c r="F444" s="68"/>
      <c r="G444" s="68"/>
      <c r="J444" s="68"/>
      <c r="K444" s="68"/>
      <c r="L444" s="68"/>
      <c r="N444" s="68"/>
      <c r="O444" s="68"/>
      <c r="P444" s="68"/>
      <c r="R444" s="68"/>
      <c r="S444" s="68"/>
      <c r="T444" s="68"/>
    </row>
    <row r="445" spans="5:20" x14ac:dyDescent="0.35">
      <c r="E445" s="68"/>
      <c r="F445" s="68"/>
      <c r="G445" s="68"/>
      <c r="J445" s="68"/>
      <c r="K445" s="68"/>
      <c r="L445" s="68"/>
      <c r="N445" s="68"/>
      <c r="O445" s="68"/>
      <c r="P445" s="68"/>
      <c r="R445" s="68"/>
      <c r="S445" s="68"/>
      <c r="T445" s="68"/>
    </row>
    <row r="446" spans="5:20" x14ac:dyDescent="0.35">
      <c r="E446" s="68"/>
      <c r="F446" s="68"/>
      <c r="G446" s="68"/>
      <c r="J446" s="68"/>
      <c r="K446" s="68"/>
      <c r="L446" s="68"/>
      <c r="N446" s="68"/>
      <c r="O446" s="68"/>
      <c r="P446" s="68"/>
      <c r="R446" s="68"/>
      <c r="S446" s="68"/>
      <c r="T446" s="68"/>
    </row>
    <row r="447" spans="5:20" x14ac:dyDescent="0.35">
      <c r="E447" s="68"/>
      <c r="F447" s="68"/>
      <c r="G447" s="68"/>
      <c r="J447" s="68"/>
      <c r="K447" s="68"/>
      <c r="L447" s="68"/>
      <c r="N447" s="68"/>
      <c r="O447" s="68"/>
      <c r="P447" s="68"/>
      <c r="R447" s="68"/>
      <c r="S447" s="68"/>
      <c r="T447" s="68"/>
    </row>
    <row r="448" spans="5:20" x14ac:dyDescent="0.35">
      <c r="E448" s="68"/>
      <c r="F448" s="68"/>
      <c r="G448" s="68"/>
      <c r="J448" s="68"/>
      <c r="K448" s="68"/>
      <c r="L448" s="68"/>
      <c r="N448" s="68"/>
      <c r="O448" s="68"/>
      <c r="P448" s="68"/>
      <c r="R448" s="68"/>
      <c r="S448" s="68"/>
      <c r="T448" s="68"/>
    </row>
    <row r="449" spans="5:20" x14ac:dyDescent="0.35">
      <c r="E449" s="68"/>
      <c r="F449" s="68"/>
      <c r="G449" s="68"/>
      <c r="J449" s="68"/>
      <c r="K449" s="68"/>
      <c r="L449" s="68"/>
      <c r="N449" s="68"/>
      <c r="O449" s="68"/>
      <c r="P449" s="68"/>
      <c r="R449" s="68"/>
      <c r="S449" s="68"/>
      <c r="T449" s="68"/>
    </row>
    <row r="450" spans="5:20" x14ac:dyDescent="0.35">
      <c r="E450" s="68"/>
      <c r="F450" s="68"/>
      <c r="G450" s="68"/>
      <c r="J450" s="68"/>
      <c r="K450" s="68"/>
      <c r="L450" s="68"/>
      <c r="N450" s="68"/>
      <c r="O450" s="68"/>
      <c r="P450" s="68"/>
      <c r="R450" s="68"/>
      <c r="S450" s="68"/>
      <c r="T450" s="68"/>
    </row>
    <row r="451" spans="5:20" x14ac:dyDescent="0.35">
      <c r="E451" s="68"/>
      <c r="F451" s="68"/>
      <c r="G451" s="68"/>
      <c r="J451" s="68"/>
      <c r="K451" s="68"/>
      <c r="L451" s="68"/>
      <c r="N451" s="68"/>
      <c r="O451" s="68"/>
      <c r="P451" s="68"/>
      <c r="R451" s="68"/>
      <c r="S451" s="68"/>
      <c r="T451" s="68"/>
    </row>
    <row r="452" spans="5:20" x14ac:dyDescent="0.35">
      <c r="E452" s="68"/>
      <c r="F452" s="68"/>
      <c r="G452" s="68"/>
      <c r="J452" s="68"/>
      <c r="K452" s="68"/>
      <c r="L452" s="68"/>
      <c r="N452" s="68"/>
      <c r="O452" s="68"/>
      <c r="P452" s="68"/>
      <c r="R452" s="68"/>
      <c r="S452" s="68"/>
      <c r="T452" s="68"/>
    </row>
    <row r="453" spans="5:20" x14ac:dyDescent="0.35">
      <c r="E453" s="68"/>
      <c r="F453" s="68"/>
      <c r="G453" s="68"/>
      <c r="J453" s="68"/>
      <c r="K453" s="68"/>
      <c r="L453" s="68"/>
      <c r="N453" s="68"/>
      <c r="O453" s="68"/>
      <c r="P453" s="68"/>
      <c r="R453" s="68"/>
      <c r="S453" s="68"/>
      <c r="T453" s="68"/>
    </row>
    <row r="454" spans="5:20" x14ac:dyDescent="0.35">
      <c r="E454" s="68"/>
      <c r="F454" s="68"/>
      <c r="G454" s="68"/>
      <c r="J454" s="68"/>
      <c r="K454" s="68"/>
      <c r="L454" s="68"/>
      <c r="N454" s="68"/>
      <c r="O454" s="68"/>
      <c r="P454" s="68"/>
      <c r="R454" s="68"/>
      <c r="S454" s="68"/>
      <c r="T454" s="68"/>
    </row>
    <row r="455" spans="5:20" x14ac:dyDescent="0.35">
      <c r="E455" s="68"/>
      <c r="F455" s="68"/>
      <c r="G455" s="68"/>
      <c r="J455" s="68"/>
      <c r="K455" s="68"/>
      <c r="L455" s="68"/>
      <c r="N455" s="68"/>
      <c r="O455" s="68"/>
      <c r="P455" s="68"/>
      <c r="R455" s="68"/>
      <c r="S455" s="68"/>
      <c r="T455" s="68"/>
    </row>
    <row r="456" spans="5:20" x14ac:dyDescent="0.35">
      <c r="E456" s="68"/>
      <c r="F456" s="68"/>
      <c r="G456" s="68"/>
      <c r="J456" s="68"/>
      <c r="K456" s="68"/>
      <c r="L456" s="68"/>
      <c r="N456" s="68"/>
      <c r="O456" s="68"/>
      <c r="P456" s="68"/>
      <c r="R456" s="68"/>
      <c r="S456" s="68"/>
      <c r="T456" s="68"/>
    </row>
    <row r="457" spans="5:20" x14ac:dyDescent="0.35">
      <c r="E457" s="68"/>
      <c r="F457" s="68"/>
      <c r="G457" s="68"/>
      <c r="J457" s="68"/>
      <c r="K457" s="68"/>
      <c r="L457" s="68"/>
      <c r="N457" s="68"/>
      <c r="O457" s="68"/>
      <c r="P457" s="68"/>
      <c r="R457" s="68"/>
      <c r="S457" s="68"/>
      <c r="T457" s="68"/>
    </row>
    <row r="458" spans="5:20" x14ac:dyDescent="0.35">
      <c r="E458" s="68"/>
      <c r="F458" s="68"/>
      <c r="G458" s="68"/>
      <c r="J458" s="68"/>
      <c r="K458" s="68"/>
      <c r="L458" s="68"/>
      <c r="N458" s="68"/>
      <c r="O458" s="68"/>
      <c r="P458" s="68"/>
      <c r="R458" s="68"/>
      <c r="S458" s="68"/>
      <c r="T458" s="68"/>
    </row>
    <row r="459" spans="5:20" x14ac:dyDescent="0.35">
      <c r="E459" s="68"/>
      <c r="F459" s="68"/>
      <c r="G459" s="68"/>
      <c r="J459" s="68"/>
      <c r="K459" s="68"/>
      <c r="L459" s="68"/>
      <c r="N459" s="68"/>
      <c r="O459" s="68"/>
      <c r="P459" s="68"/>
      <c r="R459" s="68"/>
      <c r="S459" s="68"/>
      <c r="T459" s="68"/>
    </row>
    <row r="460" spans="5:20" x14ac:dyDescent="0.35">
      <c r="E460" s="68"/>
      <c r="F460" s="68"/>
      <c r="G460" s="68"/>
      <c r="J460" s="68"/>
      <c r="K460" s="68"/>
      <c r="L460" s="68"/>
      <c r="N460" s="68"/>
      <c r="O460" s="68"/>
      <c r="P460" s="68"/>
      <c r="R460" s="68"/>
      <c r="S460" s="68"/>
      <c r="T460" s="68"/>
    </row>
    <row r="461" spans="5:20" x14ac:dyDescent="0.35">
      <c r="E461" s="68"/>
      <c r="F461" s="68"/>
      <c r="G461" s="68"/>
      <c r="J461" s="68"/>
      <c r="K461" s="68"/>
      <c r="L461" s="68"/>
      <c r="N461" s="68"/>
      <c r="O461" s="68"/>
      <c r="P461" s="68"/>
      <c r="R461" s="68"/>
      <c r="S461" s="68"/>
      <c r="T461" s="68"/>
    </row>
    <row r="462" spans="5:20" x14ac:dyDescent="0.35">
      <c r="E462" s="68"/>
      <c r="F462" s="68"/>
      <c r="G462" s="68"/>
      <c r="J462" s="68"/>
      <c r="K462" s="68"/>
      <c r="L462" s="68"/>
      <c r="N462" s="68"/>
      <c r="O462" s="68"/>
      <c r="P462" s="68"/>
      <c r="R462" s="68"/>
      <c r="S462" s="68"/>
      <c r="T462" s="68"/>
    </row>
    <row r="463" spans="5:20" x14ac:dyDescent="0.35">
      <c r="E463" s="68"/>
      <c r="F463" s="68"/>
      <c r="G463" s="68"/>
      <c r="J463" s="68"/>
      <c r="K463" s="68"/>
      <c r="L463" s="68"/>
      <c r="N463" s="68"/>
      <c r="O463" s="68"/>
      <c r="P463" s="68"/>
      <c r="R463" s="68"/>
      <c r="S463" s="68"/>
      <c r="T463" s="68"/>
    </row>
    <row r="464" spans="5:20" x14ac:dyDescent="0.35">
      <c r="E464" s="68"/>
      <c r="F464" s="68"/>
      <c r="G464" s="68"/>
      <c r="J464" s="68"/>
      <c r="K464" s="68"/>
      <c r="L464" s="68"/>
      <c r="N464" s="68"/>
      <c r="O464" s="68"/>
      <c r="P464" s="68"/>
      <c r="R464" s="68"/>
      <c r="S464" s="68"/>
      <c r="T464" s="68"/>
    </row>
    <row r="465" spans="5:20" x14ac:dyDescent="0.35">
      <c r="E465" s="68"/>
      <c r="F465" s="68"/>
      <c r="G465" s="68"/>
      <c r="J465" s="68"/>
      <c r="K465" s="68"/>
      <c r="L465" s="68"/>
      <c r="N465" s="68"/>
      <c r="O465" s="68"/>
      <c r="P465" s="68"/>
      <c r="R465" s="68"/>
      <c r="S465" s="68"/>
      <c r="T465" s="68"/>
    </row>
    <row r="466" spans="5:20" x14ac:dyDescent="0.35">
      <c r="E466" s="68"/>
      <c r="F466" s="68"/>
      <c r="G466" s="68"/>
      <c r="J466" s="68"/>
      <c r="K466" s="68"/>
      <c r="L466" s="68"/>
      <c r="N466" s="68"/>
      <c r="O466" s="68"/>
      <c r="P466" s="68"/>
      <c r="R466" s="68"/>
      <c r="S466" s="68"/>
      <c r="T466" s="68"/>
    </row>
    <row r="467" spans="5:20" x14ac:dyDescent="0.35">
      <c r="E467" s="68"/>
      <c r="F467" s="68"/>
      <c r="G467" s="68"/>
      <c r="J467" s="68"/>
      <c r="K467" s="68"/>
      <c r="L467" s="68"/>
      <c r="N467" s="68"/>
      <c r="O467" s="68"/>
      <c r="P467" s="68"/>
      <c r="R467" s="68"/>
      <c r="S467" s="68"/>
      <c r="T467" s="68"/>
    </row>
    <row r="468" spans="5:20" x14ac:dyDescent="0.35">
      <c r="E468" s="68"/>
      <c r="F468" s="68"/>
      <c r="G468" s="68"/>
      <c r="J468" s="68"/>
      <c r="K468" s="68"/>
      <c r="L468" s="68"/>
      <c r="N468" s="68"/>
      <c r="O468" s="68"/>
      <c r="P468" s="68"/>
      <c r="R468" s="68"/>
      <c r="S468" s="68"/>
      <c r="T468" s="68"/>
    </row>
    <row r="469" spans="5:20" x14ac:dyDescent="0.35">
      <c r="E469" s="68"/>
      <c r="F469" s="68"/>
      <c r="G469" s="68"/>
      <c r="J469" s="68"/>
      <c r="K469" s="68"/>
      <c r="L469" s="68"/>
      <c r="N469" s="68"/>
      <c r="O469" s="68"/>
      <c r="P469" s="68"/>
      <c r="R469" s="68"/>
      <c r="S469" s="68"/>
      <c r="T469" s="68"/>
    </row>
  </sheetData>
  <mergeCells count="5">
    <mergeCell ref="B1:C1"/>
    <mergeCell ref="R1:T1"/>
    <mergeCell ref="N1:P1"/>
    <mergeCell ref="J1:L1"/>
    <mergeCell ref="E1:G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visjon xmlns="257cc28e-d72f-4dfc-ab53-7d70674da852" xsi:nil="true"/>
    <RevisjonsDato xmlns="257cc28e-d72f-4dfc-ab53-7d70674da852">2020-11-08T23:00:00+00:00</RevisjonsDato>
    <Dokumenttema xmlns="257cc28e-d72f-4dfc-ab53-7d70674da852">5</Dokumenttema>
    <Oppdragsnummer xmlns="257cc28e-d72f-4dfc-ab53-7d70674da852">633791-01</Oppdragsnummer>
    <_dlc_DocId xmlns="257cc28e-d72f-4dfc-ab53-7d70674da852">2NJCH43VRCWP-1610091869-1169</_dlc_DocId>
    <_dlc_DocIdUrl xmlns="257cc28e-d72f-4dfc-ab53-7d70674da852">
      <Url>https://asplanviak.sharepoint.com/sites/633791-01/_layouts/15/DocIdRedir.aspx?ID=2NJCH43VRCWP-1610091869-1169</Url>
      <Description>2NJCH43VRCWP-1610091869-1169</Description>
    </_dlc_DocIdUrl>
    <ChannelName xmlns="257cc28e-d72f-4dfc-ab53-7d70674da852">General</ChannelNam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Rapport" ma:contentTypeID="0x0101008714A0DD37261A44A29BCC90877FD6E00043947EF11BC57B40B430835F5A15C9FB" ma:contentTypeVersion="2" ma:contentTypeDescription="Opprett et nytt dokument." ma:contentTypeScope="" ma:versionID="9bf03c364e793600bfedbff1531315eb">
  <xsd:schema xmlns:xsd="http://www.w3.org/2001/XMLSchema" xmlns:xs="http://www.w3.org/2001/XMLSchema" xmlns:p="http://schemas.microsoft.com/office/2006/metadata/properties" xmlns:ns2="257cc28e-d72f-4dfc-ab53-7d70674da852" targetNamespace="http://schemas.microsoft.com/office/2006/metadata/properties" ma:root="true" ma:fieldsID="bf8b8e4b1a1a09724807766de36f1abe" ns2:_="">
    <xsd:import namespace="257cc28e-d72f-4dfc-ab53-7d70674da852"/>
    <xsd:element name="properties">
      <xsd:complexType>
        <xsd:sequence>
          <xsd:element name="documentManagement">
            <xsd:complexType>
              <xsd:all>
                <xsd:element ref="ns2:_dlc_DocId" minOccurs="0"/>
                <xsd:element ref="ns2:_dlc_DocIdUrl" minOccurs="0"/>
                <xsd:element ref="ns2:_dlc_DocIdPersistId" minOccurs="0"/>
                <xsd:element ref="ns2:ChannelName" minOccurs="0"/>
                <xsd:element ref="ns2:Dokumenttema" minOccurs="0"/>
                <xsd:element ref="ns2:Oppdragsnummer" minOccurs="0"/>
                <xsd:element ref="ns2:Revisjon" minOccurs="0"/>
                <xsd:element ref="ns2:RevisjonsDa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7cc28e-d72f-4dfc-ab53-7d70674da852"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element name="ChannelName" ma:index="11" nillable="true" ma:displayName="Kanal" ma:internalName="ChannelName" ma:readOnly="true">
      <xsd:simpleType>
        <xsd:restriction base="dms:Text"/>
      </xsd:simpleType>
    </xsd:element>
    <xsd:element name="Dokumenttema" ma:index="12" nillable="true" ma:displayName="Dokumenttema" ma:list="{dcf2bbd5-2180-4d5e-b65c-d35a3a6618f1}" ma:internalName="Dokumenttema" ma:showField="Title">
      <xsd:simpleType>
        <xsd:restriction base="dms:Lookup"/>
      </xsd:simpleType>
    </xsd:element>
    <xsd:element name="Oppdragsnummer" ma:index="13" nillable="true" ma:displayName="Oppdragsnummer" ma:internalName="Oppdragsnummer" ma:readOnly="true">
      <xsd:simpleType>
        <xsd:restriction base="dms:Text"/>
      </xsd:simpleType>
    </xsd:element>
    <xsd:element name="Revisjon" ma:index="14" nillable="true" ma:displayName="Revisjon" ma:internalName="Revisjon">
      <xsd:simpleType>
        <xsd:restriction base="dms:Text"/>
      </xsd:simpleType>
    </xsd:element>
    <xsd:element name="RevisjonsDato" ma:index="15" nillable="true" ma:displayName="RevisjonsDato" ma:format="DateOnly" ma:internalName="RevisjonsDato">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Dokument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481F5A-5F32-4B63-B403-8C2497718352}">
  <ds:schemaRefs>
    <ds:schemaRef ds:uri="http://purl.org/dc/terms/"/>
    <ds:schemaRef ds:uri="http://purl.org/dc/dcmitype/"/>
    <ds:schemaRef ds:uri="http://www.w3.org/XML/1998/namespace"/>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257cc28e-d72f-4dfc-ab53-7d70674da852"/>
  </ds:schemaRefs>
</ds:datastoreItem>
</file>

<file path=customXml/itemProps2.xml><?xml version="1.0" encoding="utf-8"?>
<ds:datastoreItem xmlns:ds="http://schemas.openxmlformats.org/officeDocument/2006/customXml" ds:itemID="{824F5AB0-5B1E-4A7F-A231-0DE475A9628E}">
  <ds:schemaRefs>
    <ds:schemaRef ds:uri="http://schemas.microsoft.com/sharepoint/events"/>
  </ds:schemaRefs>
</ds:datastoreItem>
</file>

<file path=customXml/itemProps3.xml><?xml version="1.0" encoding="utf-8"?>
<ds:datastoreItem xmlns:ds="http://schemas.openxmlformats.org/officeDocument/2006/customXml" ds:itemID="{416960D3-4056-4AC8-929A-5E19F3A80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7cc28e-d72f-4dfc-ab53-7d70674da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71ECDE-046E-4AE8-A412-69EFDE1757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8</vt:i4>
      </vt:variant>
    </vt:vector>
  </HeadingPairs>
  <TitlesOfParts>
    <vt:vector size="8" baseType="lpstr">
      <vt:lpstr>Oversikt</vt:lpstr>
      <vt:lpstr>Metode</vt:lpstr>
      <vt:lpstr>Definisjon av hovedbransje</vt:lpstr>
      <vt:lpstr>Antall foretak</vt:lpstr>
      <vt:lpstr>Verdiskaping_bransjer</vt:lpstr>
      <vt:lpstr>Verdiskaping_landsdel</vt:lpstr>
      <vt:lpstr>Verdiskaping_fylke</vt:lpstr>
      <vt:lpstr>Verdiskaping_kommune</vt:lpstr>
    </vt:vector>
  </TitlesOfParts>
  <Manager/>
  <Company>Asplan Viak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Taryn Ann Galloway</dc:creator>
  <cp:keywords/>
  <dc:description/>
  <cp:lastModifiedBy>Agnete Stensland</cp:lastModifiedBy>
  <cp:revision/>
  <dcterms:created xsi:type="dcterms:W3CDTF">2020-10-28T09:33:40Z</dcterms:created>
  <dcterms:modified xsi:type="dcterms:W3CDTF">2023-10-06T13:07:51Z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0x0101008714A0DD37261A44A29BCC90877FD6E00043947EF11BC57B40B430835F5A15C9FB</vt:lpwstr>
  </property>
  <property fmtid="{D5CDD505-2E9C-101B-9397-08002B2CF9AE}" pid="3" name="_dlc_DocIdItemGuid">
    <vt:lpwstr>b7277c49-dc3a-41c2-a718-3c89d7057eab</vt:lpwstr>
  </property>
  <property fmtid="{D5CDD505-2E9C-101B-9397-08002B2CF9AE}" pid="4" name="Platform">
    <vt:lpwstr>BikubeOnline</vt:lpwstr>
  </property>
  <property fmtid="{D5CDD505-2E9C-101B-9397-08002B2CF9AE}" pid="5" name="MSIP_Label_bcba7332-1be0-430e-aa19-ed0aa2128bff_Enabled">
    <vt:lpwstr>true</vt:lpwstr>
  </property>
  <property fmtid="{D5CDD505-2E9C-101B-9397-08002B2CF9AE}" pid="6" name="MSIP_Label_bcba7332-1be0-430e-aa19-ed0aa2128bff_SetDate">
    <vt:lpwstr>2023-09-29T10:52:24Z</vt:lpwstr>
  </property>
  <property fmtid="{D5CDD505-2E9C-101B-9397-08002B2CF9AE}" pid="7" name="MSIP_Label_bcba7332-1be0-430e-aa19-ed0aa2128bff_Method">
    <vt:lpwstr>Standard</vt:lpwstr>
  </property>
  <property fmtid="{D5CDD505-2E9C-101B-9397-08002B2CF9AE}" pid="8" name="MSIP_Label_bcba7332-1be0-430e-aa19-ed0aa2128bff_Name">
    <vt:lpwstr>Internal</vt:lpwstr>
  </property>
  <property fmtid="{D5CDD505-2E9C-101B-9397-08002B2CF9AE}" pid="9" name="MSIP_Label_bcba7332-1be0-430e-aa19-ed0aa2128bff_SiteId">
    <vt:lpwstr>c39d49f7-9eed-4307-b032-bb28f3cf9d79</vt:lpwstr>
  </property>
  <property fmtid="{D5CDD505-2E9C-101B-9397-08002B2CF9AE}" pid="10" name="MSIP_Label_bcba7332-1be0-430e-aa19-ed0aa2128bff_ActionId">
    <vt:lpwstr>4efdb14b-332c-4506-9a4d-af4f03fc6562</vt:lpwstr>
  </property>
  <property fmtid="{D5CDD505-2E9C-101B-9397-08002B2CF9AE}" pid="11" name="MSIP_Label_bcba7332-1be0-430e-aa19-ed0aa2128bff_ContentBits">
    <vt:lpwstr>0</vt:lpwstr>
  </property>
</Properties>
</file>